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36" yWindow="1536" windowWidth="14040" windowHeight="8256" activeTab="0"/>
  </bookViews>
  <sheets>
    <sheet name="1. Instructions" sheetId="7" r:id="rId1"/>
    <sheet name="2. Cost Submittal Overview" sheetId="14" r:id="rId2"/>
    <sheet name="3. Fee Worksheet " sheetId="12" r:id="rId3"/>
    <sheet name="4. Implement Gantt Chart" sheetId="8" r:id="rId4"/>
  </sheets>
  <definedNames>
    <definedName name="_xlnm.Print_Area" localSheetId="0">'1. Instructions'!$A$1:$B$37</definedName>
    <definedName name="_xlnm.Print_Titles" localSheetId="0">'1. Instructions'!$2:$2</definedName>
    <definedName name="_xlnm.Print_Titles" localSheetId="2">'3. Fee Worksheet '!$1:$2</definedName>
  </definedNames>
  <calcPr calcId="145621"/>
</workbook>
</file>

<file path=xl/sharedStrings.xml><?xml version="1.0" encoding="utf-8"?>
<sst xmlns="http://schemas.openxmlformats.org/spreadsheetml/2006/main" count="241" uniqueCount="151">
  <si>
    <t>OFFEROR NAME:</t>
  </si>
  <si>
    <t>Contract Year</t>
  </si>
  <si>
    <t>Imaging</t>
  </si>
  <si>
    <t>Data Management</t>
  </si>
  <si>
    <t>Primary Task</t>
  </si>
  <si>
    <t>Month 4</t>
  </si>
  <si>
    <t>Month 5</t>
  </si>
  <si>
    <t>Month 6</t>
  </si>
  <si>
    <t>Month 7</t>
  </si>
  <si>
    <t>Month 8</t>
  </si>
  <si>
    <t>Month 9</t>
  </si>
  <si>
    <t>Month 10</t>
  </si>
  <si>
    <t>Month 11</t>
  </si>
  <si>
    <t>Month 12</t>
  </si>
  <si>
    <t xml:space="preserve"> </t>
  </si>
  <si>
    <t>Web Hosting</t>
  </si>
  <si>
    <t>Claims Administration</t>
  </si>
  <si>
    <t>Fee Billing</t>
  </si>
  <si>
    <t>90 days following contract effective date</t>
  </si>
  <si>
    <t>Help Desk Support</t>
  </si>
  <si>
    <t xml:space="preserve"> = activity up and running</t>
  </si>
  <si>
    <t xml:space="preserve"> = service under development </t>
  </si>
  <si>
    <t xml:space="preserve"> = service partially up and running while enhancements being developed (for example, bid postings shown on website but not available for billing activities and info)</t>
  </si>
  <si>
    <t xml:space="preserve">RFP #6100024372 </t>
  </si>
  <si>
    <r>
      <t xml:space="preserve">Pass Through Expenses.  </t>
    </r>
    <r>
      <rPr>
        <sz val="10"/>
        <rFont val="Arial"/>
        <family val="2"/>
      </rPr>
      <t xml:space="preserve">    </t>
    </r>
  </si>
  <si>
    <t xml:space="preserve">    - EDP hourly rate</t>
  </si>
  <si>
    <t xml:space="preserve">    - Administrative hourly rate</t>
  </si>
  <si>
    <t xml:space="preserve">    - Clerical Support hourly rate</t>
  </si>
  <si>
    <t>per hour</t>
  </si>
  <si>
    <t>New Claims**</t>
  </si>
  <si>
    <t>** Amounts shown are for cost calculation purposes only, actual amounts will vary.</t>
  </si>
  <si>
    <t>Month 13</t>
  </si>
  <si>
    <t>Month 14</t>
  </si>
  <si>
    <t>Month 15</t>
  </si>
  <si>
    <t>1    10% of fee</t>
  </si>
  <si>
    <t>2    10% of fee</t>
  </si>
  <si>
    <t>3    10% of fee</t>
  </si>
  <si>
    <t>4    10% of fee</t>
  </si>
  <si>
    <t>5    10% of fee</t>
  </si>
  <si>
    <t xml:space="preserve">For each reopening of a claim whereby a Claim Fee was previously paid under this contract, no additional fees will be paid.
</t>
  </si>
  <si>
    <t xml:space="preserve">Actual amounts paid for claim fees will be based on the actual number of existing, new or closed claim files that are recorded during the term of the contract.  </t>
  </si>
  <si>
    <t>Total Subject to Claim Fee</t>
  </si>
  <si>
    <t>Existing Claims**</t>
  </si>
  <si>
    <t xml:space="preserve">    Claims - based on actual activity levels and paid monthly</t>
  </si>
  <si>
    <t xml:space="preserve">    Imaging - based on actual activity levels and paid monthly</t>
  </si>
  <si>
    <t>1. Claims Administration</t>
  </si>
  <si>
    <t>2. Imaging</t>
  </si>
  <si>
    <t>3. Data Management</t>
  </si>
  <si>
    <t>4. Fee Billing</t>
  </si>
  <si>
    <t xml:space="preserve">5. Web Hosting </t>
  </si>
  <si>
    <t>TOTAL TRANSITION COSTS</t>
  </si>
  <si>
    <t>Implementation planning (Deliverable: implementation plan)</t>
  </si>
  <si>
    <t>Requirements management (Deliverables: requirements document, requirements traceability matrix)</t>
  </si>
  <si>
    <t>Solution and interface design (Deliverable: detailed solution and interface design document)</t>
  </si>
  <si>
    <t>Solution and interface configuration (Deliverable: configured solution and interfaces)</t>
  </si>
  <si>
    <t>Data Migration/Data &amp; Workflow Mgmt (Deliverables: data migration plan, test results, final migration)</t>
  </si>
  <si>
    <t>Testing (Deliverables: comprehensive test plan, test scenarios, successful system &amp; UAT test results)</t>
  </si>
  <si>
    <t>Implementation (Deliverable: final implementation report accepted by the Fund)</t>
  </si>
  <si>
    <t xml:space="preserve">    Milestone A - 25% </t>
  </si>
  <si>
    <t xml:space="preserve">    Milestone B - 10%</t>
  </si>
  <si>
    <t xml:space="preserve">    Milestone C - 10%</t>
  </si>
  <si>
    <t xml:space="preserve">    Milestone D - 10%</t>
  </si>
  <si>
    <t xml:space="preserve">    Milestone E - 10%</t>
  </si>
  <si>
    <t xml:space="preserve">    Milestone F - 10%</t>
  </si>
  <si>
    <t xml:space="preserve">    Milestone G - 25%</t>
  </si>
  <si>
    <t>TOTAL CLAIMS TRANSITION FEE</t>
  </si>
  <si>
    <t>TOTAL IMAGING TRANSITION FEE</t>
  </si>
  <si>
    <t>TOTAL DATA MANAGEMENT TRANSITION FEE</t>
  </si>
  <si>
    <t>TOTAL FEE BILLING TRANSITION FEE</t>
  </si>
  <si>
    <t>TOTAL WEB HOSTING TRANSITION FEE</t>
  </si>
  <si>
    <t>Offerors must complete ALL HIGHLIGHTED SPACES shown on the FEE WORKSHEET.</t>
  </si>
  <si>
    <t>*** Claim activity fees to be billed and disbursed monthly.</t>
  </si>
  <si>
    <t>Annual Claim Fee***</t>
  </si>
  <si>
    <t>* Per Claim Fee will not be renegotiated after contract year 5.</t>
  </si>
  <si>
    <t xml:space="preserve">Pass Through Expenses:  </t>
  </si>
  <si>
    <t xml:space="preserve"> b) claim related legal expenses (incurred as approved by the Fund - Do Not Complete This Space)</t>
  </si>
  <si>
    <t xml:space="preserve"> a) third party reviewer fees (incurred as approved by the Fund - Do Not Complete This Space) </t>
  </si>
  <si>
    <t>TOTAL CLAIM FEES</t>
  </si>
  <si>
    <t>*60=</t>
  </si>
  <si>
    <t>General Comments and Instructions</t>
  </si>
  <si>
    <t xml:space="preserve">The selected Offeror will request approval from the Fund to close a claim; approval to close a claim by the Fund will not be unreasonably withheld.   Upon closing of a Claim, the selected Offeror shall receive the difference of the Claim Fee for the Contract Term less the amount of Claim Fee previously paid for that claim during the term of the contract.  </t>
  </si>
  <si>
    <t xml:space="preserve">Payment to the selected Offeror for providing the Primary Services will be made as follows: </t>
  </si>
  <si>
    <t xml:space="preserve">The Fund may approve the closing of a Claim that requires limited future activity.  This will allow the selected Offeror to receive the balance of the Claim Fee.  This activity may include, but is not limited to, the processing of invoices related to an annual or less frequent inspection or testing relative to an environmental covenant.  For each periodic group of activities involving a closed claim file (closed under this contract or a previous contract), a flat fee of $150.00 per claim will be paid.  Testimony or other research by the selected Offeror relative to the adjudication of a closed claim file for which the entire Claim Fee has been paid during the term of this Contract shall be provided at no additional fee.  Testimony or other research by the selected Offeror relative to the adjudication of a closed claim file for which a Claim Fee has not been paid during the term of this Contract shall be billed on an hourly basis using the Special Project Hourly Rates explained below.  
</t>
  </si>
  <si>
    <t xml:space="preserve">Any expense not itemized as a Pass Through Expense or a Transition Cost will be assumed to be included in the Offeror's Specific Fees for each of the Five Primary Services.    </t>
  </si>
  <si>
    <t xml:space="preserve">Offerors are required to provide hourly rates for special projects that may arise during the term of the contract.  Such special projects are expected to be rare and unpredictable.  The most likely scenarios that may be viewed as a special project are tasks associated with a closed claim not previously handled during the term of this contract and for which no Claim Fee has been paid.  Litigation may also prompt special project billings.   Offerors should insert in the spaces provided their hourly rates for each category.   </t>
  </si>
  <si>
    <t xml:space="preserve">Claim Fee (for contract term) </t>
  </si>
  <si>
    <t>Months</t>
  </si>
  <si>
    <t>TOTAL FEE BILLING FEES</t>
  </si>
  <si>
    <t>1.  CLAIMS</t>
  </si>
  <si>
    <t>pages</t>
  </si>
  <si>
    <t xml:space="preserve">            multiplied by 60 months</t>
  </si>
  <si>
    <t>months</t>
  </si>
  <si>
    <t>Pass Through Expenses</t>
  </si>
  <si>
    <t>TOTAL IMAGING FEES</t>
  </si>
  <si>
    <t>2.  IMAGING</t>
  </si>
  <si>
    <t xml:space="preserve">4.  FEE BILLING </t>
  </si>
  <si>
    <t>5.  WEB SITE HOSTING</t>
  </si>
  <si>
    <t>TOTAL WEB HOSTING FEES</t>
  </si>
  <si>
    <t>3.  DATA MANAGEMENT</t>
  </si>
  <si>
    <t>TOTAL DATA MANAGEMENT FEES</t>
  </si>
  <si>
    <t xml:space="preserve">Should any special project or activities be determined not to be included under the specified tasks shown for the primary services, the selected Offeror may be required to provide EDP, Administrative or Clerical Support services.  Insert the hourly rate charge to be reimbursed for each category of service. </t>
  </si>
  <si>
    <t>A. TRANSITION FEES</t>
  </si>
  <si>
    <t>B. SPECIFIC FEES AND PASS THROUGH FEES</t>
  </si>
  <si>
    <t>A.  Transition Fees</t>
  </si>
  <si>
    <t xml:space="preserve">B.  Specific Fees for each of the Five Primary Services </t>
  </si>
  <si>
    <t>Pass Through Fees</t>
  </si>
  <si>
    <t>C.  Special Project Hourly Rates</t>
  </si>
  <si>
    <r>
      <rPr>
        <b/>
        <i/>
        <sz val="10"/>
        <rFont val="Arial"/>
        <family val="2"/>
      </rPr>
      <t xml:space="preserve">Transition Period. </t>
    </r>
    <r>
      <rPr>
        <sz val="10"/>
        <rFont val="Arial"/>
        <family val="2"/>
      </rPr>
      <t xml:space="preserve"> There will be a "Transition Period" for each primary service.  The Transition Period begins once the Contract is fully-executed by the Commonwealth and extends until the primary service is ready for implementation and accepted by the Fund in writing and put into production.  Appendix F - Cost Submittal allows Offerors to submit transition fees for each of the tasks listed for each primary service.  During the Transition Period the selected Offeror will receive a series of Transition Fee payments based upon achieving identified milestones.  (See Fee Worksheet.)    </t>
    </r>
  </si>
  <si>
    <t xml:space="preserve">The selected Offeror must be prepared to assume operational duties so as to ensure that a lapse of service to the Commonwealth does not occur.  The Implementation Gantt Chart worksheet (Tab 4) illustrates that the 'Claims', 'Imaging' and 'Data Management' services must be implemented jointly and concurrently.  Likewise, 'Fee Billing' and 'Web Hosting' are to be implemented jointly and concurrently.   </t>
  </si>
  <si>
    <t xml:space="preserve">    Fee Billing - paid monthly based on the fees outlined in Appendix F - Cost Submittal</t>
  </si>
  <si>
    <t xml:space="preserve">    Web Hosting - paid monthly based on the fees outlined in Appendix F - Cost Submittal</t>
  </si>
  <si>
    <t xml:space="preserve">    Data Management - paid monthly based on the fees outlined in Appendix F - Cost Submittal</t>
  </si>
  <si>
    <r>
      <rPr>
        <b/>
        <i/>
        <sz val="10"/>
        <rFont val="Arial"/>
        <family val="2"/>
      </rPr>
      <t xml:space="preserve">Transition Task. </t>
    </r>
    <r>
      <rPr>
        <sz val="10"/>
        <rFont val="Arial"/>
        <family val="2"/>
      </rPr>
      <t xml:space="preserve"> Tasks to be completed during the Transition Period may include, but are not limited to, knowledge transfer from the Funds to the selected Offeror, transfer of claim and fee billing historical records and data, set up and testing of computer systems and standard reports, testing of the interface with the Comptroller’s Office, DEP and the Fund's bank, training of the selected Offeror’s staff and Fund’s staff, and any and all other one-time activities required for the selected Offeror to initiate the Services.  </t>
    </r>
  </si>
  <si>
    <t>FEDERAL ID 
OR SSN</t>
  </si>
  <si>
    <t>VENDOR NUMBER</t>
  </si>
  <si>
    <t>FAX NUMBER</t>
  </si>
  <si>
    <t>PHONE NUMBER</t>
  </si>
  <si>
    <t>EMAIL ADDRESS</t>
  </si>
  <si>
    <t>OFFEROR ADDRESS</t>
  </si>
  <si>
    <t>CONTACT PERSON</t>
  </si>
  <si>
    <t>OFFEROR NAME</t>
  </si>
  <si>
    <t xml:space="preserve">APPENDIX F - COST SUBMITTAL </t>
  </si>
  <si>
    <t>ENVIRONMENTAL CLAIMS ADMINISTRATION AND ASSOCIATED TECHNICAL SERVICES</t>
  </si>
  <si>
    <t>INSTRUCTIONS</t>
  </si>
  <si>
    <r>
      <t xml:space="preserve">APPENDIX F - COST SUBMITTAL
</t>
    </r>
    <r>
      <rPr>
        <b/>
        <sz val="12"/>
        <color theme="1"/>
        <rFont val="Calibri"/>
        <family val="2"/>
        <scheme val="minor"/>
      </rPr>
      <t>ENVIRONMENTAL CLAIMS ADMINISTRATION  &amp; ASSOCIATED TECHNICAL SERVICES</t>
    </r>
    <r>
      <rPr>
        <b/>
        <sz val="14"/>
        <color theme="1"/>
        <rFont val="Calibri"/>
        <family val="2"/>
        <scheme val="minor"/>
      </rPr>
      <t xml:space="preserve">
</t>
    </r>
  </si>
  <si>
    <t xml:space="preserve">COST SUMMARY </t>
  </si>
  <si>
    <t>6 * Optional Contract Year 1</t>
  </si>
  <si>
    <t>7 * Optional Contract Year 2</t>
  </si>
  <si>
    <t>8 * Optional Contract Year 3</t>
  </si>
  <si>
    <t>9 * Optional Contract Year 4</t>
  </si>
  <si>
    <t>10 * Optional Contract Year 5</t>
  </si>
  <si>
    <t>Total Claim Fee</t>
  </si>
  <si>
    <t>TOTAL SPECIFIC FEES AND PASS THROUGH FEES</t>
  </si>
  <si>
    <t>TOTAL FEES FOR INITIAL TERM OF THE CONTRACT 
(5 YEARS)</t>
  </si>
  <si>
    <r>
      <rPr>
        <b/>
        <sz val="12"/>
        <rFont val="Arial"/>
        <family val="2"/>
      </rPr>
      <t xml:space="preserve">C. SPECIAL PROJECT HOURLY RATES </t>
    </r>
    <r>
      <rPr>
        <b/>
        <sz val="10"/>
        <rFont val="Arial"/>
        <family val="2"/>
      </rPr>
      <t xml:space="preserve">- </t>
    </r>
    <r>
      <rPr>
        <sz val="10"/>
        <rFont val="Arial"/>
        <family val="2"/>
      </rPr>
      <t xml:space="preserve">This cost </t>
    </r>
    <r>
      <rPr>
        <u val="single"/>
        <sz val="10"/>
        <rFont val="Arial"/>
        <family val="2"/>
      </rPr>
      <t>will not</t>
    </r>
    <r>
      <rPr>
        <sz val="10"/>
        <rFont val="Arial"/>
        <family val="2"/>
      </rPr>
      <t xml:space="preserve"> be included as part of the cost evaluation for this RFP, however, the costs will serve as a basis for negotiations for during contract negotiations with the Selected Offeror. </t>
    </r>
  </si>
  <si>
    <t xml:space="preserve"> c) claims software licensing fee billed by third party (insert Monthly Fee)</t>
  </si>
  <si>
    <t xml:space="preserve"> d) record retention fee for USTIF records billed by third parties (insert Monthly Fee)</t>
  </si>
  <si>
    <t xml:space="preserve"> a) imaging software licensing fee billed by third party (insert Monthly Fee)</t>
  </si>
  <si>
    <t xml:space="preserve"> a) data management software licensing fee billed by third party (insert Monthly Fee)</t>
  </si>
  <si>
    <t xml:space="preserve"> a) fee billing software licensing fee billed by third party (insert Monthly Fee)</t>
  </si>
  <si>
    <t xml:space="preserve"> a) web hosting software licensing fee billed by third party (insert Monthly Fee)</t>
  </si>
  <si>
    <r>
      <rPr>
        <b/>
        <i/>
        <sz val="10"/>
        <rFont val="Arial"/>
        <family val="2"/>
      </rPr>
      <t>Transition Fees</t>
    </r>
    <r>
      <rPr>
        <sz val="10"/>
        <rFont val="Arial"/>
        <family val="2"/>
      </rPr>
      <t xml:space="preserve"> should reflect all one-time or unique expenses anticipated by the Offeror in preparation of initiating the Services, but should exclude any Specific Fees or Pass Through Fees (Section B of the Fee worksheet).</t>
    </r>
  </si>
  <si>
    <r>
      <t xml:space="preserve">The types of fees to be entered onto the Fee Worksheet include:  A) </t>
    </r>
    <r>
      <rPr>
        <u val="single"/>
        <sz val="10"/>
        <rFont val="Arial"/>
        <family val="2"/>
      </rPr>
      <t>Transition Fees</t>
    </r>
    <r>
      <rPr>
        <sz val="10"/>
        <rFont val="Arial"/>
        <family val="2"/>
      </rPr>
      <t xml:space="preserve">, B) </t>
    </r>
    <r>
      <rPr>
        <u val="single"/>
        <sz val="10"/>
        <rFont val="Arial"/>
        <family val="2"/>
      </rPr>
      <t>Specific Fees</t>
    </r>
    <r>
      <rPr>
        <sz val="10"/>
        <rFont val="Arial"/>
        <family val="2"/>
      </rPr>
      <t xml:space="preserve"> for each of the five primary services and </t>
    </r>
    <r>
      <rPr>
        <u val="single"/>
        <sz val="10"/>
        <rFont val="Arial"/>
        <family val="2"/>
      </rPr>
      <t>Pass Through Fees</t>
    </r>
    <r>
      <rPr>
        <sz val="10"/>
        <rFont val="Arial"/>
        <family val="2"/>
      </rPr>
      <t xml:space="preserve"> and C) </t>
    </r>
    <r>
      <rPr>
        <u val="single"/>
        <sz val="10"/>
        <rFont val="Arial"/>
        <family val="2"/>
      </rPr>
      <t>Special Project Hourly Rates</t>
    </r>
    <r>
      <rPr>
        <sz val="10"/>
        <rFont val="Arial"/>
        <family val="2"/>
      </rPr>
      <t xml:space="preserve">.  Each fee type is further explained below.  Upon completion on the Fee Worksheet, the total fees for the 5 year term of the contract will be calculated.  
 - </t>
    </r>
    <r>
      <rPr>
        <b/>
        <sz val="10"/>
        <rFont val="Arial"/>
        <family val="2"/>
      </rPr>
      <t>Transition Fees</t>
    </r>
    <r>
      <rPr>
        <sz val="10"/>
        <rFont val="Arial"/>
        <family val="2"/>
      </rPr>
      <t xml:space="preserve"> will be paid as milestones are reached (as oultined in the proposal).  
 - </t>
    </r>
    <r>
      <rPr>
        <b/>
        <sz val="10"/>
        <rFont val="Arial"/>
        <family val="2"/>
      </rPr>
      <t>Specific Fees</t>
    </r>
    <r>
      <rPr>
        <sz val="10"/>
        <rFont val="Arial"/>
        <family val="2"/>
      </rPr>
      <t xml:space="preserve"> for each primary service may either: 1) vary by actual volume levels or, 2) will be based on the amount listed in the Cost Submittal/Fee Worksheet.  Payment of Specific Fees for each primary service will be disbursed monthly.  
 - </t>
    </r>
    <r>
      <rPr>
        <b/>
        <sz val="10"/>
        <rFont val="Arial"/>
        <family val="2"/>
      </rPr>
      <t>Pass Through Fees</t>
    </r>
    <r>
      <rPr>
        <sz val="10"/>
        <rFont val="Arial"/>
        <family val="2"/>
      </rPr>
      <t xml:space="preserve">, as itemized on the Fee Worksheet, will be the actual amount invoiced from a third party and will not include any markup.  Offerors cannot enter Pass Through amounts for third party reviewer (generally geologists) fees and legal fees.  The activity level and assignments for third party reviewers and legal will be determined by the Fund.  The selected Offeror will enter into contracts with third party reviewers; the Commonwealth will enter into contracts with firms for legal services.    
</t>
    </r>
    <r>
      <rPr>
        <b/>
        <sz val="10"/>
        <rFont val="Arial"/>
        <family val="2"/>
      </rPr>
      <t xml:space="preserve">Invoicing: </t>
    </r>
    <r>
      <rPr>
        <sz val="10"/>
        <rFont val="Arial"/>
        <family val="2"/>
      </rPr>
      <t xml:space="preserve"> The selected offeror must invoice for services based on the Primary Service then Transition Tasks (as outlined in Appendix F - Cost Submittal/Fee Worksheet).  The Commonwealth will not accept invoices that have multiple transition services lumped into one amount. The selected Offeror will receive payment of Transition Fees upon reaching identified milestones.           </t>
    </r>
  </si>
  <si>
    <t>**Any figures presented in the RFP &amp; Cost Submittal are based on historical usage and may fluctuate based on future needs.  
All costs will remain in effect for the term of the contract (5 years). The selected Offeror will only be reimbursed for costs as outlined in the Fee Worksheet.**</t>
  </si>
  <si>
    <t>Daily mail per page fee</t>
  </si>
  <si>
    <t>Bulk project per page fee (non-daily mail projects of 5,000 or more pages)</t>
  </si>
  <si>
    <t xml:space="preserve">            multiplied by the estimated monthly bulk project pages</t>
  </si>
  <si>
    <t>Specific Fee (monthly amount)</t>
  </si>
  <si>
    <t xml:space="preserve">            multiplied by the estimated monthly number of daily mail pages</t>
  </si>
  <si>
    <t xml:space="preserve">Pass Through Expenses will be paid by the Fund during the entire term of the contract, including the period of time required to complete transition activities.  Offerors are prohibited from adding any markup on Pass Through Expenses in the Cost Submittal as well as during the term of the contract.  An Offeror's Transition Costs MUST NOT include any Pass Through Expenses.    </t>
  </si>
  <si>
    <r>
      <t xml:space="preserve">Claim Fee - </t>
    </r>
    <r>
      <rPr>
        <sz val="10"/>
        <rFont val="Arial"/>
        <family val="2"/>
      </rPr>
      <t xml:space="preserve">This fee is paid for each existing claim or newly reported claim assigned to the selected Offeror after the commencement of claim services.  For each existing claim or new claim (either new to the Fund or a reopened claim not previously handled by the selected Offeror during the term of this contract) assigned during the contract period, a fee equal to 10% of the Claim Fee for the contract term will be paid for the portion of the year until the next annual anniversary of the commencement of Claims services; upon subsequent annual anniversary dates, the number of open claims will be included in the calculation of Claim Fees.  The Claim Fee is not subject to renegotiation after 5 years.  The annual payment of 10% of the Claim Fee for the full contract term will apply to all one-year renewal(s) of the Contract Term.  This is not a guaranty that any of the five one-year renewals will be selected by the Fund.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</si>
</sst>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2">
    <font>
      <sz val="10"/>
      <name val="Arial"/>
      <family val="2"/>
    </font>
    <font>
      <sz val="11"/>
      <color theme="1"/>
      <name val="Calibri"/>
      <family val="2"/>
      <scheme val="minor"/>
    </font>
    <font>
      <sz val="8"/>
      <name val="Arial"/>
      <family val="2"/>
    </font>
    <font>
      <u val="single"/>
      <sz val="10"/>
      <name val="Arial"/>
      <family val="2"/>
    </font>
    <font>
      <b/>
      <sz val="10"/>
      <name val="Arial"/>
      <family val="2"/>
    </font>
    <font>
      <b/>
      <u val="single"/>
      <sz val="12"/>
      <name val="Arial"/>
      <family val="2"/>
    </font>
    <font>
      <b/>
      <sz val="12"/>
      <name val="Arial"/>
      <family val="2"/>
    </font>
    <font>
      <b/>
      <sz val="14"/>
      <name val="Arial"/>
      <family val="2"/>
    </font>
    <font>
      <b/>
      <i/>
      <sz val="10"/>
      <name val="Arial"/>
      <family val="2"/>
    </font>
    <font>
      <b/>
      <sz val="11"/>
      <color theme="1"/>
      <name val="Times New Roman"/>
      <family val="1"/>
    </font>
    <font>
      <b/>
      <u val="single"/>
      <sz val="14"/>
      <color theme="1"/>
      <name val="Calibri"/>
      <family val="2"/>
      <scheme val="minor"/>
    </font>
    <font>
      <sz val="12"/>
      <color theme="1"/>
      <name val="Calibri"/>
      <family val="2"/>
      <scheme val="minor"/>
    </font>
    <font>
      <sz val="11"/>
      <color theme="1"/>
      <name val="Times New Roman"/>
      <family val="1"/>
    </font>
    <font>
      <b/>
      <sz val="14"/>
      <color theme="1"/>
      <name val="Calibri"/>
      <family val="2"/>
      <scheme val="minor"/>
    </font>
    <font>
      <sz val="12"/>
      <color indexed="8"/>
      <name val="Arial"/>
      <family val="2"/>
    </font>
    <font>
      <b/>
      <sz val="12"/>
      <color indexed="8"/>
      <name val="Arial"/>
      <family val="2"/>
    </font>
    <font>
      <b/>
      <sz val="12"/>
      <color theme="1"/>
      <name val="Calibri"/>
      <family val="2"/>
      <scheme val="minor"/>
    </font>
    <font>
      <b/>
      <u val="singleAccounting"/>
      <sz val="10"/>
      <name val="Arial"/>
      <family val="2"/>
    </font>
    <font>
      <b/>
      <u val="single"/>
      <sz val="10"/>
      <name val="Arial"/>
      <family val="2"/>
    </font>
    <font>
      <u val="singleAccounting"/>
      <sz val="10"/>
      <name val="Arial"/>
      <family val="2"/>
    </font>
    <font>
      <sz val="12"/>
      <name val="Arial"/>
      <family val="2"/>
    </font>
    <font>
      <b/>
      <u val="singleAccounting"/>
      <sz val="12"/>
      <name val="Arial"/>
      <family val="2"/>
    </font>
  </fonts>
  <fills count="1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rgb="FF00B050"/>
        <bgColor indexed="64"/>
      </patternFill>
    </fill>
    <fill>
      <patternFill patternType="solid">
        <fgColor rgb="FFFFFF00"/>
        <bgColor indexed="64"/>
      </patternFill>
    </fill>
    <fill>
      <patternFill patternType="solid">
        <fgColor theme="6" tint="0.39998000860214233"/>
        <bgColor indexed="64"/>
      </patternFill>
    </fill>
    <fill>
      <patternFill patternType="solid">
        <fgColor rgb="FF92D050"/>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rgb="FFFFFF99"/>
        <bgColor indexed="64"/>
      </patternFill>
    </fill>
  </fills>
  <borders count="31">
    <border>
      <left/>
      <right/>
      <top/>
      <bottom/>
      <diagonal/>
    </border>
    <border>
      <left style="thin">
        <color indexed="48"/>
      </left>
      <right style="thin">
        <color indexed="48"/>
      </right>
      <top style="thin">
        <color indexed="48"/>
      </top>
      <bottom style="thin">
        <color indexed="48"/>
      </bottom>
    </border>
    <border>
      <left style="thin"/>
      <right style="thin"/>
      <top style="thin"/>
      <bottom style="thin"/>
    </border>
    <border>
      <left/>
      <right style="thin"/>
      <top style="thin"/>
      <bottom style="thin"/>
    </border>
    <border>
      <left/>
      <right/>
      <top style="double"/>
      <bottom/>
    </border>
    <border>
      <left style="thin"/>
      <right style="double"/>
      <top style="thin"/>
      <bottom style="double"/>
    </border>
    <border>
      <left style="thin"/>
      <right style="double"/>
      <top style="thin"/>
      <bottom style="thin"/>
    </border>
    <border>
      <left style="medium"/>
      <right/>
      <top style="medium"/>
      <bottom style="medium"/>
    </border>
    <border>
      <left/>
      <right/>
      <top style="medium"/>
      <bottom style="medium"/>
    </border>
    <border>
      <left style="double"/>
      <right style="thin"/>
      <top style="double"/>
      <bottom style="thin"/>
    </border>
    <border>
      <left style="thin"/>
      <right style="thin"/>
      <top style="double"/>
      <bottom style="thin"/>
    </border>
    <border>
      <left style="double"/>
      <right style="thin"/>
      <top style="thin"/>
      <bottom style="thin"/>
    </border>
    <border>
      <left style="thin"/>
      <right/>
      <top style="double"/>
      <bottom style="thin"/>
    </border>
    <border>
      <left/>
      <right/>
      <top style="double"/>
      <bottom style="thin"/>
    </border>
    <border>
      <left/>
      <right style="double"/>
      <top style="double"/>
      <bottom style="thin"/>
    </border>
    <border>
      <left style="thin"/>
      <right/>
      <top style="thin"/>
      <bottom style="thin"/>
    </border>
    <border>
      <left/>
      <right/>
      <top style="thin"/>
      <bottom style="thin"/>
    </border>
    <border>
      <left/>
      <right style="double"/>
      <top style="thin"/>
      <bottom style="thin"/>
    </border>
    <border>
      <left/>
      <right/>
      <top/>
      <bottom style="double"/>
    </border>
    <border>
      <left/>
      <right style="medium"/>
      <top/>
      <bottom/>
    </border>
    <border>
      <left style="double"/>
      <right/>
      <top style="thin"/>
      <bottom/>
    </border>
    <border>
      <left/>
      <right style="thin"/>
      <top style="thin"/>
      <bottom/>
    </border>
    <border>
      <left style="double"/>
      <right/>
      <top/>
      <bottom/>
    </border>
    <border>
      <left/>
      <right style="thin"/>
      <top/>
      <bottom/>
    </border>
    <border>
      <left style="double"/>
      <right/>
      <top/>
      <bottom style="double"/>
    </border>
    <border>
      <left/>
      <right style="thin"/>
      <top/>
      <bottom style="double"/>
    </border>
    <border>
      <left style="thin"/>
      <right/>
      <top style="thin"/>
      <bottom style="double"/>
    </border>
    <border>
      <left/>
      <right style="thin"/>
      <top style="thin"/>
      <bottom style="double"/>
    </border>
    <border>
      <left/>
      <right/>
      <top style="medium"/>
      <bottom/>
    </border>
    <border>
      <left/>
      <right style="medium"/>
      <top style="medium"/>
      <bottom style="medium"/>
    </border>
    <border>
      <left/>
      <right/>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1" fillId="0" borderId="0">
      <alignment/>
      <protection/>
    </xf>
    <xf numFmtId="0" fontId="14" fillId="2" borderId="1" applyNumberFormat="0" applyProtection="0">
      <alignment horizontal="right" vertical="center"/>
    </xf>
    <xf numFmtId="0" fontId="14" fillId="2" borderId="1" applyNumberFormat="0" applyProtection="0">
      <alignment horizontal="right" vertical="center"/>
    </xf>
    <xf numFmtId="0" fontId="15" fillId="3" borderId="1" applyNumberFormat="0" applyProtection="0">
      <alignment horizontal="left" vertical="center" indent="1"/>
    </xf>
    <xf numFmtId="0" fontId="15" fillId="3" borderId="1" applyNumberFormat="0" applyProtection="0">
      <alignment horizontal="left" vertical="center" indent="1"/>
    </xf>
  </cellStyleXfs>
  <cellXfs count="150">
    <xf numFmtId="0" fontId="0" fillId="0" borderId="0" xfId="0"/>
    <xf numFmtId="0" fontId="0" fillId="0" borderId="2" xfId="0" applyBorder="1" applyAlignment="1">
      <alignment horizontal="center" vertical="justify"/>
    </xf>
    <xf numFmtId="0" fontId="0" fillId="0" borderId="0" xfId="0" applyFont="1"/>
    <xf numFmtId="0" fontId="4" fillId="0" borderId="0" xfId="0" applyFont="1"/>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xf numFmtId="0" fontId="4" fillId="0" borderId="0" xfId="0" applyFont="1" applyAlignment="1">
      <alignment horizontal="center" vertical="top" wrapText="1"/>
    </xf>
    <xf numFmtId="0" fontId="0" fillId="0" borderId="0" xfId="0" applyBorder="1"/>
    <xf numFmtId="0" fontId="0" fillId="0" borderId="0" xfId="0" applyFont="1"/>
    <xf numFmtId="0" fontId="4" fillId="0" borderId="0" xfId="0" applyFont="1" applyAlignment="1">
      <alignment horizontal="center" wrapText="1"/>
    </xf>
    <xf numFmtId="0" fontId="0" fillId="4" borderId="0" xfId="0" applyFill="1"/>
    <xf numFmtId="0" fontId="0" fillId="5" borderId="0" xfId="0" applyFill="1"/>
    <xf numFmtId="0" fontId="0" fillId="6" borderId="0" xfId="0" applyFill="1"/>
    <xf numFmtId="0" fontId="0" fillId="7" borderId="0" xfId="0" applyFill="1"/>
    <xf numFmtId="0" fontId="0" fillId="0" borderId="0" xfId="0" applyFont="1" applyAlignment="1">
      <alignment horizontal="left" vertical="top" wrapText="1"/>
    </xf>
    <xf numFmtId="0" fontId="0" fillId="0" borderId="2" xfId="0" applyFont="1" applyBorder="1" applyAlignment="1">
      <alignment horizontal="left"/>
    </xf>
    <xf numFmtId="164" fontId="0" fillId="0" borderId="2" xfId="18" applyNumberFormat="1" applyFont="1" applyBorder="1"/>
    <xf numFmtId="164" fontId="0" fillId="0" borderId="3" xfId="18" applyNumberFormat="1" applyFont="1" applyBorder="1"/>
    <xf numFmtId="0" fontId="0" fillId="0" borderId="2" xfId="0" applyFont="1" applyBorder="1" applyAlignment="1">
      <alignment horizontal="center" vertical="justify"/>
    </xf>
    <xf numFmtId="0" fontId="0" fillId="5" borderId="0" xfId="0" applyFont="1" applyFill="1"/>
    <xf numFmtId="0" fontId="4" fillId="0" borderId="0" xfId="0" applyFont="1" applyAlignment="1">
      <alignment horizontal="right"/>
    </xf>
    <xf numFmtId="0" fontId="0" fillId="0" borderId="0" xfId="0" applyFont="1" applyFill="1" applyBorder="1" applyAlignment="1" quotePrefix="1">
      <alignment horizontal="left"/>
    </xf>
    <xf numFmtId="0" fontId="0" fillId="0" borderId="0" xfId="0"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Fill="1" applyAlignment="1">
      <alignment/>
    </xf>
    <xf numFmtId="0" fontId="0" fillId="0" borderId="0" xfId="0" applyFont="1" applyAlignment="1" quotePrefix="1">
      <alignment/>
    </xf>
    <xf numFmtId="0" fontId="4" fillId="0" borderId="0" xfId="0" applyFont="1" applyAlignment="1">
      <alignment horizontal="left" vertical="top"/>
    </xf>
    <xf numFmtId="0" fontId="0" fillId="0" borderId="0" xfId="0" applyFont="1" quotePrefix="1"/>
    <xf numFmtId="0" fontId="3" fillId="0" borderId="0" xfId="0" applyFont="1" applyAlignment="1">
      <alignment horizontal="center"/>
    </xf>
    <xf numFmtId="0" fontId="4" fillId="0" borderId="0" xfId="0" applyFont="1" applyAlignment="1">
      <alignment/>
    </xf>
    <xf numFmtId="165" fontId="4" fillId="0" borderId="0" xfId="16" applyNumberFormat="1" applyFont="1" applyFill="1"/>
    <xf numFmtId="164" fontId="0" fillId="0" borderId="0" xfId="18" applyNumberFormat="1" applyFont="1" applyFill="1"/>
    <xf numFmtId="0" fontId="4" fillId="0" borderId="0" xfId="0" applyFont="1" applyFill="1" applyBorder="1" applyAlignment="1">
      <alignment horizontal="left"/>
    </xf>
    <xf numFmtId="0" fontId="4" fillId="7" borderId="0" xfId="0" applyFont="1" applyFill="1" applyAlignment="1">
      <alignment horizontal="left" vertical="top" wrapText="1"/>
    </xf>
    <xf numFmtId="0" fontId="0" fillId="0" borderId="0" xfId="0" applyProtection="1">
      <protection/>
    </xf>
    <xf numFmtId="4" fontId="4" fillId="0" borderId="0" xfId="0" applyNumberFormat="1" applyFont="1" applyProtection="1">
      <protection/>
    </xf>
    <xf numFmtId="0" fontId="11" fillId="0" borderId="4" xfId="0" applyFont="1" applyFill="1" applyBorder="1" applyAlignment="1" applyProtection="1">
      <alignment horizontal="center" vertical="center"/>
      <protection/>
    </xf>
    <xf numFmtId="0" fontId="11" fillId="0" borderId="4" xfId="0" applyFont="1" applyFill="1" applyBorder="1" applyAlignment="1" applyProtection="1">
      <alignment horizontal="left" vertical="center"/>
      <protection/>
    </xf>
    <xf numFmtId="0" fontId="12" fillId="8" borderId="5"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wrapText="1"/>
      <protection/>
    </xf>
    <xf numFmtId="0" fontId="12" fillId="8" borderId="2" xfId="0" applyFont="1" applyFill="1" applyBorder="1" applyAlignment="1" applyProtection="1">
      <alignment horizontal="center" vertical="center"/>
      <protection locked="0"/>
    </xf>
    <xf numFmtId="0" fontId="9" fillId="9" borderId="6" xfId="0" applyFont="1" applyFill="1" applyBorder="1" applyAlignment="1" applyProtection="1">
      <alignment vertical="center"/>
      <protection/>
    </xf>
    <xf numFmtId="0" fontId="4" fillId="0" borderId="0" xfId="0" applyFont="1" applyProtection="1">
      <protection/>
    </xf>
    <xf numFmtId="8" fontId="0" fillId="10" borderId="2" xfId="0" applyNumberFormat="1" applyFill="1" applyBorder="1"/>
    <xf numFmtId="164" fontId="0" fillId="10" borderId="3" xfId="18" applyNumberFormat="1" applyFont="1" applyFill="1" applyBorder="1"/>
    <xf numFmtId="8" fontId="0" fillId="10" borderId="3" xfId="0" applyNumberFormat="1" applyFill="1" applyBorder="1"/>
    <xf numFmtId="164" fontId="0" fillId="10" borderId="2" xfId="18" applyNumberFormat="1" applyFont="1" applyFill="1" applyBorder="1"/>
    <xf numFmtId="8" fontId="0" fillId="10" borderId="3" xfId="16" applyNumberFormat="1" applyFont="1" applyFill="1" applyBorder="1"/>
    <xf numFmtId="0" fontId="0" fillId="10" borderId="0" xfId="0" applyFont="1" applyFill="1" applyAlignment="1">
      <alignment/>
    </xf>
    <xf numFmtId="0" fontId="4" fillId="0" borderId="0" xfId="0" applyFont="1" applyFill="1"/>
    <xf numFmtId="0" fontId="0" fillId="0" borderId="0" xfId="0" applyFont="1" applyFill="1" applyBorder="1" applyAlignment="1">
      <alignment horizontal="left"/>
    </xf>
    <xf numFmtId="0" fontId="0" fillId="0" borderId="0" xfId="0" applyFill="1" applyBorder="1" applyAlignment="1">
      <alignment horizontal="left"/>
    </xf>
    <xf numFmtId="0" fontId="4" fillId="11" borderId="0" xfId="0" applyFont="1" applyFill="1"/>
    <xf numFmtId="8" fontId="4" fillId="11" borderId="0" xfId="0" applyNumberFormat="1" applyFont="1" applyFill="1" applyBorder="1"/>
    <xf numFmtId="8" fontId="4" fillId="11" borderId="0" xfId="16" applyNumberFormat="1" applyFont="1" applyFill="1" applyBorder="1"/>
    <xf numFmtId="0" fontId="4" fillId="11" borderId="0" xfId="0" applyFont="1" applyFill="1" applyBorder="1" applyAlignment="1">
      <alignment horizontal="right"/>
    </xf>
    <xf numFmtId="0" fontId="6" fillId="12" borderId="7" xfId="0" applyFont="1" applyFill="1" applyBorder="1" applyAlignment="1">
      <alignment vertical="top"/>
    </xf>
    <xf numFmtId="0" fontId="0" fillId="12" borderId="8" xfId="0" applyFill="1" applyBorder="1"/>
    <xf numFmtId="0" fontId="20" fillId="13" borderId="7" xfId="0" applyFont="1" applyFill="1" applyBorder="1"/>
    <xf numFmtId="0" fontId="20" fillId="13" borderId="8" xfId="0" applyFont="1" applyFill="1" applyBorder="1"/>
    <xf numFmtId="0" fontId="6" fillId="13" borderId="8" xfId="0" applyFont="1" applyFill="1" applyBorder="1" applyAlignment="1">
      <alignment horizontal="right"/>
    </xf>
    <xf numFmtId="0" fontId="20" fillId="0" borderId="0" xfId="0" applyFont="1"/>
    <xf numFmtId="0" fontId="20" fillId="13" borderId="0" xfId="0" applyFont="1" applyFill="1"/>
    <xf numFmtId="0" fontId="6" fillId="13" borderId="0" xfId="0" applyFont="1" applyFill="1" applyAlignment="1">
      <alignment horizontal="right"/>
    </xf>
    <xf numFmtId="0" fontId="20" fillId="11" borderId="0" xfId="0" applyFont="1" applyFill="1"/>
    <xf numFmtId="0" fontId="6" fillId="11" borderId="0" xfId="0" applyFont="1" applyFill="1" applyAlignment="1">
      <alignment horizontal="right"/>
    </xf>
    <xf numFmtId="0" fontId="6" fillId="11" borderId="0" xfId="0" applyFont="1" applyFill="1"/>
    <xf numFmtId="0" fontId="20" fillId="13" borderId="0" xfId="0" applyFont="1" applyFill="1" applyBorder="1"/>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44" fontId="19" fillId="14" borderId="0" xfId="16" applyFont="1" applyFill="1" applyProtection="1">
      <protection locked="0"/>
    </xf>
    <xf numFmtId="44" fontId="0" fillId="14" borderId="0" xfId="16" applyFont="1" applyFill="1" applyAlignment="1" applyProtection="1">
      <alignment/>
      <protection locked="0"/>
    </xf>
    <xf numFmtId="44" fontId="0" fillId="14" borderId="0" xfId="16" applyNumberFormat="1" applyFont="1" applyFill="1" applyAlignment="1" applyProtection="1">
      <alignment/>
      <protection locked="0"/>
    </xf>
    <xf numFmtId="0" fontId="13" fillId="0" borderId="0" xfId="0" applyFont="1" applyBorder="1" applyAlignment="1" applyProtection="1">
      <alignment horizontal="center" vertical="top" wrapText="1"/>
      <protection/>
    </xf>
    <xf numFmtId="0" fontId="9" fillId="9" borderId="9" xfId="0" applyFont="1" applyFill="1" applyBorder="1" applyAlignment="1" applyProtection="1">
      <alignment horizontal="left" vertical="center"/>
      <protection/>
    </xf>
    <xf numFmtId="0" fontId="9" fillId="9" borderId="10" xfId="0" applyFont="1" applyFill="1" applyBorder="1" applyAlignment="1" applyProtection="1">
      <alignment horizontal="left" vertical="center"/>
      <protection/>
    </xf>
    <xf numFmtId="0" fontId="12" fillId="8" borderId="11" xfId="0" applyNumberFormat="1" applyFont="1" applyFill="1" applyBorder="1" applyAlignment="1" applyProtection="1">
      <alignment horizontal="left" vertical="center"/>
      <protection locked="0"/>
    </xf>
    <xf numFmtId="0" fontId="12" fillId="8" borderId="2" xfId="0" applyNumberFormat="1" applyFont="1" applyFill="1" applyBorder="1" applyAlignment="1" applyProtection="1">
      <alignment horizontal="left" vertical="center"/>
      <protection locked="0"/>
    </xf>
    <xf numFmtId="0" fontId="9" fillId="9" borderId="11" xfId="0" applyFont="1" applyFill="1" applyBorder="1" applyAlignment="1" applyProtection="1">
      <alignment horizontal="left" vertical="center"/>
      <protection/>
    </xf>
    <xf numFmtId="0" fontId="9" fillId="9" borderId="2" xfId="0" applyFont="1" applyFill="1" applyBorder="1" applyAlignment="1" applyProtection="1">
      <alignment horizontal="left" vertical="center"/>
      <protection/>
    </xf>
    <xf numFmtId="0" fontId="9" fillId="9" borderId="12" xfId="0" applyFont="1" applyFill="1" applyBorder="1" applyAlignment="1" applyProtection="1">
      <alignment horizontal="left" vertical="center"/>
      <protection/>
    </xf>
    <xf numFmtId="0" fontId="9" fillId="9" borderId="13" xfId="0" applyFont="1" applyFill="1" applyBorder="1" applyAlignment="1" applyProtection="1">
      <alignment horizontal="left" vertical="center"/>
      <protection/>
    </xf>
    <xf numFmtId="0" fontId="9" fillId="9" borderId="14" xfId="0" applyFont="1" applyFill="1" applyBorder="1" applyAlignment="1" applyProtection="1">
      <alignment horizontal="left" vertical="center"/>
      <protection/>
    </xf>
    <xf numFmtId="0" fontId="9" fillId="9" borderId="15" xfId="0" applyFont="1" applyFill="1" applyBorder="1" applyAlignment="1" applyProtection="1">
      <alignment horizontal="left" vertical="center"/>
      <protection/>
    </xf>
    <xf numFmtId="0" fontId="9" fillId="9" borderId="16" xfId="0" applyFont="1" applyFill="1" applyBorder="1" applyAlignment="1" applyProtection="1">
      <alignment horizontal="left" vertical="center"/>
      <protection/>
    </xf>
    <xf numFmtId="0" fontId="9" fillId="9" borderId="17" xfId="0" applyFont="1" applyFill="1" applyBorder="1" applyAlignment="1" applyProtection="1">
      <alignment horizontal="left" vertical="center"/>
      <protection/>
    </xf>
    <xf numFmtId="0" fontId="12" fillId="8" borderId="15" xfId="0" applyFont="1" applyFill="1" applyBorder="1" applyAlignment="1" applyProtection="1">
      <alignment horizontal="left" vertical="center"/>
      <protection locked="0"/>
    </xf>
    <xf numFmtId="0" fontId="12" fillId="8" borderId="16" xfId="0" applyFont="1" applyFill="1" applyBorder="1" applyAlignment="1" applyProtection="1">
      <alignment horizontal="left" vertical="center"/>
      <protection locked="0"/>
    </xf>
    <xf numFmtId="0" fontId="12" fillId="8" borderId="17" xfId="0" applyFont="1" applyFill="1" applyBorder="1" applyAlignment="1" applyProtection="1">
      <alignment horizontal="left" vertical="center"/>
      <protection locked="0"/>
    </xf>
    <xf numFmtId="0" fontId="13" fillId="0" borderId="18" xfId="0" applyFont="1" applyBorder="1" applyAlignment="1" applyProtection="1">
      <alignment horizontal="center" vertical="top" wrapText="1"/>
      <protection/>
    </xf>
    <xf numFmtId="4" fontId="4" fillId="0" borderId="0" xfId="0" applyNumberFormat="1" applyFont="1" applyAlignment="1" applyProtection="1">
      <alignment horizontal="left" wrapText="1"/>
      <protection/>
    </xf>
    <xf numFmtId="4" fontId="4" fillId="0" borderId="19" xfId="0" applyNumberFormat="1" applyFont="1" applyBorder="1" applyAlignment="1" applyProtection="1">
      <alignment horizontal="left" wrapText="1"/>
      <protection/>
    </xf>
    <xf numFmtId="0" fontId="10" fillId="0" borderId="0" xfId="0" applyFont="1" applyBorder="1" applyAlignment="1" applyProtection="1">
      <alignment horizontal="center"/>
      <protection/>
    </xf>
    <xf numFmtId="0" fontId="12" fillId="8" borderId="20" xfId="0" applyFont="1" applyFill="1" applyBorder="1" applyAlignment="1" applyProtection="1">
      <alignment horizontal="left" vertical="center"/>
      <protection locked="0"/>
    </xf>
    <xf numFmtId="0" fontId="12" fillId="8" borderId="21" xfId="0" applyFont="1" applyFill="1" applyBorder="1" applyAlignment="1" applyProtection="1">
      <alignment horizontal="left" vertical="center"/>
      <protection locked="0"/>
    </xf>
    <xf numFmtId="0" fontId="12" fillId="8" borderId="22" xfId="0" applyFont="1" applyFill="1" applyBorder="1" applyAlignment="1" applyProtection="1">
      <alignment horizontal="left" vertical="center"/>
      <protection locked="0"/>
    </xf>
    <xf numFmtId="0" fontId="12" fillId="8" borderId="23" xfId="0" applyFont="1" applyFill="1" applyBorder="1" applyAlignment="1" applyProtection="1">
      <alignment horizontal="left" vertical="center"/>
      <protection locked="0"/>
    </xf>
    <xf numFmtId="0" fontId="12" fillId="8" borderId="24" xfId="0" applyFont="1" applyFill="1" applyBorder="1" applyAlignment="1" applyProtection="1">
      <alignment horizontal="left" vertical="center"/>
      <protection locked="0"/>
    </xf>
    <xf numFmtId="0" fontId="12" fillId="8" borderId="25" xfId="0" applyFont="1" applyFill="1" applyBorder="1" applyAlignment="1" applyProtection="1">
      <alignment horizontal="left" vertical="center"/>
      <protection locked="0"/>
    </xf>
    <xf numFmtId="0" fontId="9" fillId="9" borderId="15" xfId="0" applyFont="1" applyFill="1" applyBorder="1" applyAlignment="1" applyProtection="1">
      <alignment vertical="center"/>
      <protection/>
    </xf>
    <xf numFmtId="0" fontId="9" fillId="9" borderId="3" xfId="0" applyFont="1" applyFill="1" applyBorder="1" applyAlignment="1" applyProtection="1">
      <alignment vertical="center"/>
      <protection/>
    </xf>
    <xf numFmtId="0" fontId="12" fillId="8" borderId="3" xfId="0" applyFont="1" applyFill="1" applyBorder="1" applyAlignment="1" applyProtection="1">
      <alignment horizontal="left" vertical="center"/>
      <protection locked="0"/>
    </xf>
    <xf numFmtId="0" fontId="12" fillId="8" borderId="26" xfId="0" applyFont="1" applyFill="1" applyBorder="1" applyAlignment="1" applyProtection="1">
      <alignment horizontal="left" vertical="center"/>
      <protection locked="0"/>
    </xf>
    <xf numFmtId="0" fontId="12" fillId="8" borderId="27" xfId="0" applyFont="1" applyFill="1" applyBorder="1" applyAlignment="1" applyProtection="1">
      <alignment horizontal="left" vertical="center"/>
      <protection locked="0"/>
    </xf>
    <xf numFmtId="0" fontId="0" fillId="0" borderId="28" xfId="0" applyFont="1" applyBorder="1" applyAlignment="1">
      <alignment horizontal="center" vertical="top" wrapText="1"/>
    </xf>
    <xf numFmtId="0" fontId="6" fillId="6" borderId="0" xfId="0" applyFont="1" applyFill="1" applyBorder="1" applyAlignment="1">
      <alignment horizontal="left" vertical="center" wrapText="1"/>
    </xf>
    <xf numFmtId="0" fontId="4" fillId="0" borderId="0" xfId="0" applyFont="1" applyAlignment="1">
      <alignment horizontal="center" wrapText="1"/>
    </xf>
    <xf numFmtId="0" fontId="6" fillId="0" borderId="0" xfId="0" applyFont="1" applyAlignment="1">
      <alignment horizontal="center"/>
    </xf>
    <xf numFmtId="0" fontId="0" fillId="0" borderId="0" xfId="0" applyFont="1" applyAlignment="1">
      <alignment horizontal="left" vertical="top" wrapText="1"/>
    </xf>
    <xf numFmtId="0" fontId="4" fillId="12" borderId="7" xfId="0" applyFont="1" applyFill="1" applyBorder="1" applyAlignment="1">
      <alignment horizontal="left" vertical="top" wrapText="1"/>
    </xf>
    <xf numFmtId="0" fontId="4" fillId="12" borderId="8" xfId="0" applyFont="1" applyFill="1" applyBorder="1" applyAlignment="1">
      <alignment horizontal="left" vertical="top" wrapText="1"/>
    </xf>
    <xf numFmtId="0" fontId="4" fillId="12" borderId="29" xfId="0" applyFont="1" applyFill="1" applyBorder="1" applyAlignment="1">
      <alignment horizontal="left" vertical="top" wrapText="1"/>
    </xf>
    <xf numFmtId="0" fontId="6" fillId="13" borderId="0" xfId="0" applyFont="1" applyFill="1" applyBorder="1" applyAlignment="1">
      <alignment horizontal="left"/>
    </xf>
    <xf numFmtId="44" fontId="21" fillId="13" borderId="0" xfId="0" applyNumberFormat="1" applyFont="1" applyFill="1" applyBorder="1" applyAlignment="1">
      <alignment horizontal="left"/>
    </xf>
    <xf numFmtId="0" fontId="21" fillId="13" borderId="0" xfId="0" applyFont="1" applyFill="1" applyBorder="1" applyAlignment="1">
      <alignment horizontal="left"/>
    </xf>
    <xf numFmtId="44" fontId="17" fillId="6" borderId="8" xfId="16" applyFont="1" applyFill="1" applyBorder="1" applyAlignment="1">
      <alignment horizontal="left"/>
    </xf>
    <xf numFmtId="44" fontId="17" fillId="6" borderId="29" xfId="16" applyFont="1" applyFill="1" applyBorder="1" applyAlignment="1">
      <alignment horizontal="left"/>
    </xf>
    <xf numFmtId="0" fontId="4" fillId="0" borderId="0" xfId="0" applyFont="1" applyAlignment="1">
      <alignment horizontal="center" vertical="justify"/>
    </xf>
    <xf numFmtId="0" fontId="7" fillId="14" borderId="30" xfId="0" applyNumberFormat="1" applyFont="1" applyFill="1" applyBorder="1" applyAlignment="1" applyProtection="1" quotePrefix="1">
      <alignment horizontal="left"/>
      <protection locked="0"/>
    </xf>
    <xf numFmtId="0" fontId="0" fillId="0" borderId="0" xfId="0" applyFont="1" applyBorder="1" applyAlignment="1">
      <alignment horizontal="left"/>
    </xf>
    <xf numFmtId="0" fontId="0" fillId="0" borderId="0" xfId="0" applyBorder="1" applyAlignment="1">
      <alignment horizontal="left"/>
    </xf>
    <xf numFmtId="43" fontId="0" fillId="0" borderId="7" xfId="0" applyNumberFormat="1" applyBorder="1" applyAlignment="1" applyProtection="1">
      <alignment horizontal="center"/>
      <protection/>
    </xf>
    <xf numFmtId="43" fontId="0" fillId="0" borderId="29" xfId="0" applyNumberFormat="1" applyBorder="1" applyAlignment="1" applyProtection="1">
      <alignment horizontal="center"/>
      <protection/>
    </xf>
    <xf numFmtId="43" fontId="0" fillId="0" borderId="7" xfId="16" applyNumberFormat="1" applyFont="1" applyBorder="1" applyProtection="1">
      <protection/>
    </xf>
    <xf numFmtId="43" fontId="0" fillId="0" borderId="29" xfId="16" applyNumberFormat="1" applyFont="1" applyBorder="1" applyProtection="1">
      <protection/>
    </xf>
    <xf numFmtId="43" fontId="4" fillId="0" borderId="7" xfId="16" applyNumberFormat="1" applyFont="1" applyBorder="1" applyAlignment="1" applyProtection="1">
      <alignment horizontal="center"/>
      <protection/>
    </xf>
    <xf numFmtId="43" fontId="4" fillId="0" borderId="29" xfId="16" applyNumberFormat="1" applyFont="1" applyBorder="1" applyAlignment="1" applyProtection="1">
      <alignment horizontal="center"/>
      <protection/>
    </xf>
    <xf numFmtId="43" fontId="0" fillId="0" borderId="0" xfId="0" applyNumberFormat="1"/>
    <xf numFmtId="43" fontId="0" fillId="12" borderId="29" xfId="0" applyNumberFormat="1" applyFill="1" applyBorder="1"/>
    <xf numFmtId="43" fontId="0" fillId="14" borderId="0" xfId="16" applyNumberFormat="1" applyFont="1" applyFill="1" applyProtection="1">
      <protection locked="0"/>
    </xf>
    <xf numFmtId="43" fontId="0" fillId="0" borderId="0" xfId="16" applyNumberFormat="1" applyFont="1" applyFill="1"/>
    <xf numFmtId="43" fontId="21" fillId="13" borderId="29" xfId="0" applyNumberFormat="1" applyFont="1" applyFill="1" applyBorder="1"/>
    <xf numFmtId="43" fontId="0" fillId="12" borderId="29" xfId="16" applyNumberFormat="1" applyFont="1" applyFill="1" applyBorder="1"/>
    <xf numFmtId="43" fontId="4" fillId="0" borderId="0" xfId="0" applyNumberFormat="1" applyFont="1"/>
    <xf numFmtId="43" fontId="4" fillId="0" borderId="0" xfId="0" applyNumberFormat="1" applyFont="1" applyFill="1"/>
    <xf numFmtId="43" fontId="0" fillId="0" borderId="0" xfId="0" applyNumberFormat="1" applyFont="1" applyAlignment="1">
      <alignment/>
    </xf>
    <xf numFmtId="43" fontId="0" fillId="0" borderId="0" xfId="0" applyNumberFormat="1" applyAlignment="1">
      <alignment/>
    </xf>
    <xf numFmtId="43" fontId="5" fillId="13" borderId="0" xfId="0" applyNumberFormat="1" applyFont="1" applyFill="1"/>
    <xf numFmtId="43" fontId="0" fillId="0" borderId="0" xfId="0" applyNumberFormat="1" applyFont="1"/>
    <xf numFmtId="43" fontId="21" fillId="11" borderId="0" xfId="0" applyNumberFormat="1" applyFont="1" applyFill="1"/>
    <xf numFmtId="43" fontId="6" fillId="11" borderId="30" xfId="16" applyNumberFormat="1" applyFont="1" applyFill="1" applyBorder="1"/>
    <xf numFmtId="43" fontId="21" fillId="11" borderId="0" xfId="16" applyNumberFormat="1" applyFont="1" applyFill="1"/>
    <xf numFmtId="44" fontId="0" fillId="0" borderId="3" xfId="0" applyNumberFormat="1" applyBorder="1"/>
    <xf numFmtId="44" fontId="18" fillId="11" borderId="2" xfId="16" applyNumberFormat="1" applyFont="1" applyFill="1" applyBorder="1"/>
    <xf numFmtId="44" fontId="0" fillId="14" borderId="0" xfId="16" applyNumberFormat="1" applyFont="1" applyFill="1" applyProtection="1">
      <protection locked="0"/>
    </xf>
    <xf numFmtId="44" fontId="0" fillId="0" borderId="0" xfId="0" applyNumberFormat="1"/>
    <xf numFmtId="44" fontId="6" fillId="11" borderId="0" xfId="0" applyNumberFormat="1" applyFont="1" applyFill="1" applyAlignment="1">
      <alignment horizontal="right"/>
    </xf>
  </cellXfs>
  <cellStyles count="14">
    <cellStyle name="Normal" xfId="0"/>
    <cellStyle name="Percent" xfId="15"/>
    <cellStyle name="Currency" xfId="16"/>
    <cellStyle name="Currency [0]" xfId="17"/>
    <cellStyle name="Comma" xfId="18"/>
    <cellStyle name="Comma [0]" xfId="19"/>
    <cellStyle name="Currency 2" xfId="20"/>
    <cellStyle name="Currency 3" xfId="21"/>
    <cellStyle name="Normal 2" xfId="22"/>
    <cellStyle name="Normal 3" xfId="23"/>
    <cellStyle name="SAPBEXstdData" xfId="24"/>
    <cellStyle name="SAPBEXstdData 2" xfId="25"/>
    <cellStyle name="SAPBEXstdItem" xfId="26"/>
    <cellStyle name="SAPBEXstdItem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view="pageLayout" zoomScaleSheetLayoutView="100" workbookViewId="0" topLeftCell="A19">
      <selection activeCell="B25" sqref="B25"/>
    </sheetView>
  </sheetViews>
  <sheetFormatPr defaultColWidth="9.140625" defaultRowHeight="12.75"/>
  <cols>
    <col min="1" max="1" width="98.28125" style="4" customWidth="1"/>
    <col min="2" max="16384" width="9.140625" style="2" customWidth="1"/>
  </cols>
  <sheetData>
    <row r="1" ht="12.75">
      <c r="A1" s="15" t="s">
        <v>23</v>
      </c>
    </row>
    <row r="2" ht="12.75">
      <c r="A2" s="7" t="s">
        <v>123</v>
      </c>
    </row>
    <row r="4" s="6" customFormat="1" ht="12.75">
      <c r="A4" s="7" t="s">
        <v>70</v>
      </c>
    </row>
    <row r="5" s="6" customFormat="1" ht="10.2" customHeight="1">
      <c r="A5" s="5"/>
    </row>
    <row r="6" s="6" customFormat="1" ht="12.75">
      <c r="A6" s="35" t="s">
        <v>79</v>
      </c>
    </row>
    <row r="7" s="6" customFormat="1" ht="263.4" customHeight="1">
      <c r="A7" s="15" t="s">
        <v>142</v>
      </c>
    </row>
    <row r="8" s="6" customFormat="1" ht="10.2" customHeight="1">
      <c r="A8" s="5"/>
    </row>
    <row r="9" s="6" customFormat="1" ht="12.75">
      <c r="A9" s="35" t="s">
        <v>103</v>
      </c>
    </row>
    <row r="10" s="6" customFormat="1" ht="72.6" customHeight="1">
      <c r="A10" s="15" t="s">
        <v>107</v>
      </c>
    </row>
    <row r="11" s="6" customFormat="1" ht="10.2" customHeight="1">
      <c r="A11" s="5"/>
    </row>
    <row r="12" s="6" customFormat="1" ht="71.4" customHeight="1">
      <c r="A12" s="15" t="s">
        <v>112</v>
      </c>
    </row>
    <row r="13" s="6" customFormat="1" ht="10.2" customHeight="1">
      <c r="A13" s="5"/>
    </row>
    <row r="14" ht="39" customHeight="1">
      <c r="A14" s="15" t="s">
        <v>141</v>
      </c>
    </row>
    <row r="15" ht="10.2" customHeight="1">
      <c r="A15" s="15"/>
    </row>
    <row r="16" ht="60" customHeight="1">
      <c r="A16" s="15" t="s">
        <v>108</v>
      </c>
    </row>
    <row r="17" s="6" customFormat="1" ht="18.6" customHeight="1">
      <c r="A17" s="35" t="s">
        <v>104</v>
      </c>
    </row>
    <row r="18" ht="18" customHeight="1">
      <c r="A18" s="15" t="s">
        <v>81</v>
      </c>
    </row>
    <row r="19" ht="13.95" customHeight="1">
      <c r="A19" s="15" t="s">
        <v>43</v>
      </c>
    </row>
    <row r="20" ht="13.95" customHeight="1">
      <c r="A20" s="15" t="s">
        <v>109</v>
      </c>
    </row>
    <row r="21" ht="13.95" customHeight="1">
      <c r="A21" s="15" t="s">
        <v>44</v>
      </c>
    </row>
    <row r="22" ht="13.95" customHeight="1">
      <c r="A22" s="15" t="s">
        <v>110</v>
      </c>
    </row>
    <row r="23" ht="13.95" customHeight="1">
      <c r="A23" s="15" t="s">
        <v>111</v>
      </c>
    </row>
    <row r="24" ht="10.2" customHeight="1">
      <c r="A24" s="15" t="s">
        <v>14</v>
      </c>
    </row>
    <row r="25" s="6" customFormat="1" ht="114" customHeight="1">
      <c r="A25" s="5" t="s">
        <v>150</v>
      </c>
    </row>
    <row r="26" ht="49.2" customHeight="1">
      <c r="A26" s="15" t="s">
        <v>80</v>
      </c>
    </row>
    <row r="27" ht="30" customHeight="1">
      <c r="A27" s="15" t="s">
        <v>39</v>
      </c>
    </row>
    <row r="28" s="3" customFormat="1" ht="130.2" customHeight="1">
      <c r="A28" s="15" t="s">
        <v>82</v>
      </c>
    </row>
    <row r="29" ht="33.6" customHeight="1">
      <c r="A29" s="15" t="s">
        <v>40</v>
      </c>
    </row>
    <row r="30" ht="10.2" customHeight="1">
      <c r="A30" s="15"/>
    </row>
    <row r="31" s="6" customFormat="1" ht="12.75">
      <c r="A31" s="5" t="s">
        <v>105</v>
      </c>
    </row>
    <row r="32" ht="55.95" customHeight="1">
      <c r="A32" s="15" t="s">
        <v>149</v>
      </c>
    </row>
    <row r="33" ht="9.6" customHeight="1">
      <c r="A33" s="5"/>
    </row>
    <row r="34" ht="34.2" customHeight="1">
      <c r="A34" s="15" t="s">
        <v>83</v>
      </c>
    </row>
    <row r="35" ht="10.2" customHeight="1">
      <c r="A35" s="5"/>
    </row>
    <row r="36" s="6" customFormat="1" ht="12.75">
      <c r="A36" s="35" t="s">
        <v>106</v>
      </c>
    </row>
    <row r="37" ht="72" customHeight="1">
      <c r="A37" s="15" t="s">
        <v>84</v>
      </c>
    </row>
    <row r="40" ht="18" customHeight="1"/>
  </sheetData>
  <sheetProtection password="C655" sheet="1" objects="1" scenarios="1"/>
  <printOptions/>
  <pageMargins left="0.75" right="0.75" top="1" bottom="1" header="0.5" footer="0.5"/>
  <pageSetup fitToHeight="4" horizontalDpi="600" verticalDpi="600" orientation="portrait" scale="84" r:id="rId1"/>
  <headerFooter alignWithMargins="0">
    <oddFooter>&amp;C&amp;P of &amp;N</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Layout" workbookViewId="0" topLeftCell="A1">
      <selection activeCell="D26" sqref="D26"/>
    </sheetView>
  </sheetViews>
  <sheetFormatPr defaultColWidth="8.7109375" defaultRowHeight="12.75"/>
  <cols>
    <col min="1" max="5" width="17.00390625" style="36" customWidth="1"/>
    <col min="6" max="16384" width="8.7109375" style="36" customWidth="1"/>
  </cols>
  <sheetData>
    <row r="1" spans="1:5" ht="55.2" customHeight="1">
      <c r="A1" s="76" t="s">
        <v>124</v>
      </c>
      <c r="B1" s="76"/>
      <c r="C1" s="76"/>
      <c r="D1" s="76"/>
      <c r="E1" s="76"/>
    </row>
    <row r="2" spans="1:5" ht="15.6" customHeight="1" thickBot="1">
      <c r="A2" s="92"/>
      <c r="B2" s="92"/>
      <c r="C2" s="92"/>
      <c r="D2" s="92"/>
      <c r="E2" s="92"/>
    </row>
    <row r="3" spans="1:5" ht="14.4" thickTop="1">
      <c r="A3" s="77" t="s">
        <v>120</v>
      </c>
      <c r="B3" s="78"/>
      <c r="C3" s="83" t="s">
        <v>119</v>
      </c>
      <c r="D3" s="84"/>
      <c r="E3" s="85"/>
    </row>
    <row r="4" spans="1:5" ht="21" customHeight="1">
      <c r="A4" s="79"/>
      <c r="B4" s="80"/>
      <c r="C4" s="89"/>
      <c r="D4" s="90"/>
      <c r="E4" s="91"/>
    </row>
    <row r="5" spans="1:5" ht="13.8">
      <c r="A5" s="81" t="s">
        <v>118</v>
      </c>
      <c r="B5" s="82"/>
      <c r="C5" s="86" t="s">
        <v>117</v>
      </c>
      <c r="D5" s="87"/>
      <c r="E5" s="88"/>
    </row>
    <row r="6" spans="1:5" ht="21" customHeight="1">
      <c r="A6" s="96"/>
      <c r="B6" s="97"/>
      <c r="C6" s="89"/>
      <c r="D6" s="90"/>
      <c r="E6" s="91"/>
    </row>
    <row r="7" spans="1:5" ht="13.2" customHeight="1">
      <c r="A7" s="98"/>
      <c r="B7" s="99"/>
      <c r="C7" s="102" t="s">
        <v>116</v>
      </c>
      <c r="D7" s="103"/>
      <c r="E7" s="43" t="s">
        <v>115</v>
      </c>
    </row>
    <row r="8" spans="1:5" ht="21" customHeight="1">
      <c r="A8" s="98"/>
      <c r="B8" s="99"/>
      <c r="C8" s="89"/>
      <c r="D8" s="104"/>
      <c r="E8" s="42"/>
    </row>
    <row r="9" spans="1:5" ht="27.6">
      <c r="A9" s="98"/>
      <c r="B9" s="99"/>
      <c r="C9" s="102" t="s">
        <v>114</v>
      </c>
      <c r="D9" s="103"/>
      <c r="E9" s="41" t="s">
        <v>113</v>
      </c>
    </row>
    <row r="10" spans="1:5" ht="21" customHeight="1" thickBot="1">
      <c r="A10" s="100"/>
      <c r="B10" s="101"/>
      <c r="C10" s="105"/>
      <c r="D10" s="106"/>
      <c r="E10" s="40"/>
    </row>
    <row r="11" spans="1:5" ht="16.2" thickTop="1">
      <c r="A11" s="39"/>
      <c r="B11" s="39"/>
      <c r="C11" s="39"/>
      <c r="D11" s="38"/>
      <c r="E11" s="38"/>
    </row>
    <row r="12" spans="1:5" ht="21" customHeight="1">
      <c r="A12" s="95" t="s">
        <v>125</v>
      </c>
      <c r="B12" s="95"/>
      <c r="C12" s="95"/>
      <c r="D12" s="95"/>
      <c r="E12" s="95"/>
    </row>
    <row r="13" ht="13.8" thickBot="1"/>
    <row r="14" spans="1:5" ht="27" customHeight="1" thickBot="1">
      <c r="A14" s="44" t="str">
        <f>'3. Fee Worksheet '!A6</f>
        <v>A. TRANSITION FEES</v>
      </c>
      <c r="D14" s="124">
        <f>SUM('3. Fee Worksheet '!G56)</f>
        <v>0</v>
      </c>
      <c r="E14" s="125"/>
    </row>
    <row r="15" ht="13.8" thickBot="1"/>
    <row r="16" spans="1:5" ht="27" customHeight="1" thickBot="1">
      <c r="A16" s="44" t="str">
        <f>'3. Fee Worksheet '!A57</f>
        <v>B. SPECIFIC FEES AND PASS THROUGH FEES</v>
      </c>
      <c r="B16" s="44"/>
      <c r="C16" s="37"/>
      <c r="D16" s="126">
        <f>SUM('3. Fee Worksheet '!F124:G124)</f>
        <v>0</v>
      </c>
      <c r="E16" s="127"/>
    </row>
    <row r="18" ht="13.8" thickBot="1"/>
    <row r="19" spans="1:5" ht="34.95" customHeight="1" thickBot="1">
      <c r="A19" s="93" t="s">
        <v>133</v>
      </c>
      <c r="B19" s="93"/>
      <c r="C19" s="94"/>
      <c r="D19" s="128">
        <f>SUM('3. Fee Worksheet '!F126:G126)</f>
        <v>0</v>
      </c>
      <c r="E19" s="129"/>
    </row>
  </sheetData>
  <sheetProtection password="C655" sheet="1" objects="1" scenarios="1"/>
  <mergeCells count="19">
    <mergeCell ref="A6:B10"/>
    <mergeCell ref="C7:D7"/>
    <mergeCell ref="C9:D9"/>
    <mergeCell ref="C6:E6"/>
    <mergeCell ref="C8:D8"/>
    <mergeCell ref="C10:D10"/>
    <mergeCell ref="D14:E14"/>
    <mergeCell ref="D19:E19"/>
    <mergeCell ref="A19:C19"/>
    <mergeCell ref="A12:E12"/>
    <mergeCell ref="D16:E16"/>
    <mergeCell ref="A1:E1"/>
    <mergeCell ref="A3:B3"/>
    <mergeCell ref="A4:B4"/>
    <mergeCell ref="A5:B5"/>
    <mergeCell ref="C3:E3"/>
    <mergeCell ref="C5:E5"/>
    <mergeCell ref="C4:E4"/>
    <mergeCell ref="A2:E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view="pageLayout" zoomScale="55" zoomScalePageLayoutView="55" workbookViewId="0" topLeftCell="A1">
      <selection activeCell="G3" sqref="G3"/>
    </sheetView>
  </sheetViews>
  <sheetFormatPr defaultColWidth="9.140625" defaultRowHeight="12.75"/>
  <cols>
    <col min="1" max="1" width="24.28125" style="0" customWidth="1"/>
    <col min="2" max="2" width="18.57421875" style="0" customWidth="1"/>
    <col min="3" max="3" width="20.7109375" style="0" customWidth="1"/>
    <col min="4" max="4" width="34.7109375" style="0" customWidth="1"/>
    <col min="5" max="5" width="24.8515625" style="0" customWidth="1"/>
    <col min="6" max="6" width="6.7109375" style="0" customWidth="1"/>
    <col min="7" max="7" width="30.7109375" style="130" customWidth="1"/>
  </cols>
  <sheetData>
    <row r="1" spans="1:7" ht="15.6">
      <c r="A1" s="110" t="s">
        <v>121</v>
      </c>
      <c r="B1" s="110"/>
      <c r="C1" s="110"/>
      <c r="D1" s="110"/>
      <c r="E1" s="110"/>
      <c r="F1" s="110"/>
      <c r="G1" s="110"/>
    </row>
    <row r="2" spans="1:7" ht="15.6">
      <c r="A2" s="110" t="s">
        <v>122</v>
      </c>
      <c r="B2" s="110"/>
      <c r="C2" s="110"/>
      <c r="D2" s="110"/>
      <c r="E2" s="110"/>
      <c r="F2" s="110"/>
      <c r="G2" s="110"/>
    </row>
    <row r="4" spans="1:5" ht="17.4">
      <c r="A4" s="120" t="s">
        <v>0</v>
      </c>
      <c r="B4" s="120"/>
      <c r="C4" s="121"/>
      <c r="D4" s="121"/>
      <c r="E4" s="121"/>
    </row>
    <row r="5" ht="13.8" thickBot="1"/>
    <row r="6" spans="1:7" ht="41.4" customHeight="1" thickBot="1">
      <c r="A6" s="58" t="s">
        <v>101</v>
      </c>
      <c r="B6" s="59"/>
      <c r="C6" s="59"/>
      <c r="D6" s="59"/>
      <c r="E6" s="59"/>
      <c r="F6" s="59"/>
      <c r="G6" s="131"/>
    </row>
    <row r="7" spans="1:7" ht="12.75">
      <c r="A7" s="6" t="s">
        <v>45</v>
      </c>
      <c r="E7" s="21" t="s">
        <v>65</v>
      </c>
      <c r="G7" s="132">
        <v>0</v>
      </c>
    </row>
    <row r="8" spans="1:7" ht="12.75">
      <c r="A8" s="2" t="s">
        <v>58</v>
      </c>
      <c r="B8" s="2" t="s">
        <v>51</v>
      </c>
      <c r="G8" s="133">
        <f>G7*0.25</f>
        <v>0</v>
      </c>
    </row>
    <row r="9" spans="1:7" ht="12.75">
      <c r="A9" s="2" t="s">
        <v>59</v>
      </c>
      <c r="B9" s="2" t="s">
        <v>52</v>
      </c>
      <c r="G9" s="133">
        <f>G7*0.1</f>
        <v>0</v>
      </c>
    </row>
    <row r="10" spans="1:7" ht="12.75">
      <c r="A10" s="2" t="s">
        <v>60</v>
      </c>
      <c r="B10" s="2" t="s">
        <v>53</v>
      </c>
      <c r="G10" s="133">
        <f>G7*0.1</f>
        <v>0</v>
      </c>
    </row>
    <row r="11" spans="1:7" ht="12.75">
      <c r="A11" s="2" t="s">
        <v>61</v>
      </c>
      <c r="B11" s="2" t="s">
        <v>54</v>
      </c>
      <c r="G11" s="133">
        <f>G7*0.1</f>
        <v>0</v>
      </c>
    </row>
    <row r="12" spans="1:7" ht="12.75">
      <c r="A12" s="2" t="s">
        <v>62</v>
      </c>
      <c r="B12" s="2" t="s">
        <v>55</v>
      </c>
      <c r="G12" s="133">
        <f>G7*0.1</f>
        <v>0</v>
      </c>
    </row>
    <row r="13" spans="1:7" ht="12.75">
      <c r="A13" s="2" t="s">
        <v>63</v>
      </c>
      <c r="B13" s="2" t="s">
        <v>56</v>
      </c>
      <c r="G13" s="133">
        <f>G7*0.1</f>
        <v>0</v>
      </c>
    </row>
    <row r="14" spans="1:7" ht="12.75">
      <c r="A14" s="2" t="s">
        <v>64</v>
      </c>
      <c r="B14" s="2" t="s">
        <v>57</v>
      </c>
      <c r="C14" s="2"/>
      <c r="G14" s="133">
        <f>G7*0.25</f>
        <v>0</v>
      </c>
    </row>
    <row r="15" spans="2:7" ht="12.75">
      <c r="B15" s="2"/>
      <c r="C15" s="2"/>
      <c r="G15" s="133"/>
    </row>
    <row r="16" spans="2:7" ht="12.75">
      <c r="B16" s="2"/>
      <c r="C16" s="2"/>
      <c r="G16" s="133"/>
    </row>
    <row r="17" spans="1:7" ht="12.75">
      <c r="A17" s="6" t="s">
        <v>46</v>
      </c>
      <c r="E17" s="21" t="s">
        <v>66</v>
      </c>
      <c r="G17" s="132">
        <v>0</v>
      </c>
    </row>
    <row r="18" spans="1:7" ht="12.75">
      <c r="A18" s="2" t="s">
        <v>58</v>
      </c>
      <c r="B18" s="2" t="s">
        <v>51</v>
      </c>
      <c r="G18" s="133">
        <f>G17*0.25</f>
        <v>0</v>
      </c>
    </row>
    <row r="19" spans="1:7" ht="12.75">
      <c r="A19" s="2" t="s">
        <v>59</v>
      </c>
      <c r="B19" s="2" t="s">
        <v>52</v>
      </c>
      <c r="G19" s="133">
        <f>G17*0.1</f>
        <v>0</v>
      </c>
    </row>
    <row r="20" spans="1:7" ht="12.75">
      <c r="A20" s="2" t="s">
        <v>60</v>
      </c>
      <c r="B20" s="2" t="s">
        <v>53</v>
      </c>
      <c r="G20" s="133">
        <f>G17*0.1</f>
        <v>0</v>
      </c>
    </row>
    <row r="21" spans="1:7" ht="12.75">
      <c r="A21" s="2" t="s">
        <v>61</v>
      </c>
      <c r="B21" s="2" t="s">
        <v>54</v>
      </c>
      <c r="G21" s="133">
        <f>G17*0.1</f>
        <v>0</v>
      </c>
    </row>
    <row r="22" spans="1:7" ht="12.75">
      <c r="A22" s="2" t="s">
        <v>62</v>
      </c>
      <c r="B22" s="2" t="s">
        <v>55</v>
      </c>
      <c r="G22" s="133">
        <f>G17*0.1</f>
        <v>0</v>
      </c>
    </row>
    <row r="23" spans="1:7" ht="12.75">
      <c r="A23" s="2" t="s">
        <v>63</v>
      </c>
      <c r="B23" s="2" t="s">
        <v>56</v>
      </c>
      <c r="G23" s="133">
        <f>G17*0.1</f>
        <v>0</v>
      </c>
    </row>
    <row r="24" spans="1:7" ht="12.75">
      <c r="A24" s="2" t="s">
        <v>64</v>
      </c>
      <c r="B24" s="2" t="s">
        <v>57</v>
      </c>
      <c r="C24" s="2"/>
      <c r="G24" s="133">
        <f>G17*0.25</f>
        <v>0</v>
      </c>
    </row>
    <row r="25" spans="2:7" ht="12.75">
      <c r="B25" s="2"/>
      <c r="C25" s="2"/>
      <c r="G25" s="133"/>
    </row>
    <row r="26" spans="2:7" ht="12.75">
      <c r="B26" s="2"/>
      <c r="C26" s="2"/>
      <c r="G26" s="133"/>
    </row>
    <row r="27" spans="1:7" ht="12.75">
      <c r="A27" s="6" t="s">
        <v>47</v>
      </c>
      <c r="E27" s="21" t="s">
        <v>67</v>
      </c>
      <c r="G27" s="132">
        <v>0</v>
      </c>
    </row>
    <row r="28" spans="1:7" ht="12.75">
      <c r="A28" s="2" t="s">
        <v>58</v>
      </c>
      <c r="B28" s="2" t="s">
        <v>51</v>
      </c>
      <c r="G28" s="133">
        <f>G27*0.25</f>
        <v>0</v>
      </c>
    </row>
    <row r="29" spans="1:7" ht="12.75">
      <c r="A29" s="2" t="s">
        <v>59</v>
      </c>
      <c r="B29" s="2" t="s">
        <v>52</v>
      </c>
      <c r="G29" s="133">
        <f>G27*0.1</f>
        <v>0</v>
      </c>
    </row>
    <row r="30" spans="1:7" ht="12.75">
      <c r="A30" s="2" t="s">
        <v>60</v>
      </c>
      <c r="B30" s="2" t="s">
        <v>53</v>
      </c>
      <c r="G30" s="133">
        <f>G27*0.1</f>
        <v>0</v>
      </c>
    </row>
    <row r="31" spans="1:7" ht="12.75">
      <c r="A31" s="2" t="s">
        <v>61</v>
      </c>
      <c r="B31" s="2" t="s">
        <v>54</v>
      </c>
      <c r="G31" s="133">
        <f>G27*0.1</f>
        <v>0</v>
      </c>
    </row>
    <row r="32" spans="1:7" ht="12.75">
      <c r="A32" s="2" t="s">
        <v>62</v>
      </c>
      <c r="B32" s="2" t="s">
        <v>55</v>
      </c>
      <c r="G32" s="133">
        <f>G27*0.1</f>
        <v>0</v>
      </c>
    </row>
    <row r="33" spans="1:7" ht="12.75">
      <c r="A33" s="2" t="s">
        <v>63</v>
      </c>
      <c r="B33" s="2" t="s">
        <v>56</v>
      </c>
      <c r="G33" s="133">
        <f>G27*0.1</f>
        <v>0</v>
      </c>
    </row>
    <row r="34" spans="1:7" ht="12.75">
      <c r="A34" s="2" t="s">
        <v>64</v>
      </c>
      <c r="B34" s="2" t="s">
        <v>57</v>
      </c>
      <c r="C34" s="2"/>
      <c r="G34" s="133">
        <f>G27*0.25</f>
        <v>0</v>
      </c>
    </row>
    <row r="35" spans="2:7" ht="12.75">
      <c r="B35" s="2"/>
      <c r="C35" s="2"/>
      <c r="G35" s="133"/>
    </row>
    <row r="36" spans="2:7" ht="12.75">
      <c r="B36" s="2"/>
      <c r="C36" s="2"/>
      <c r="G36" s="133"/>
    </row>
    <row r="37" spans="1:7" ht="12.75">
      <c r="A37" s="6" t="s">
        <v>48</v>
      </c>
      <c r="E37" s="21" t="s">
        <v>68</v>
      </c>
      <c r="G37" s="132">
        <v>0</v>
      </c>
    </row>
    <row r="38" spans="1:7" ht="12.75">
      <c r="A38" s="2" t="s">
        <v>58</v>
      </c>
      <c r="B38" s="2" t="s">
        <v>51</v>
      </c>
      <c r="G38" s="133">
        <f>G37*0.25</f>
        <v>0</v>
      </c>
    </row>
    <row r="39" spans="1:7" ht="12.75">
      <c r="A39" s="2" t="s">
        <v>59</v>
      </c>
      <c r="B39" s="2" t="s">
        <v>52</v>
      </c>
      <c r="G39" s="133">
        <f>G37*0.1</f>
        <v>0</v>
      </c>
    </row>
    <row r="40" spans="1:7" ht="12.75">
      <c r="A40" s="2" t="s">
        <v>60</v>
      </c>
      <c r="B40" s="2" t="s">
        <v>53</v>
      </c>
      <c r="G40" s="133">
        <f>G37*0.1</f>
        <v>0</v>
      </c>
    </row>
    <row r="41" spans="1:7" ht="12.75">
      <c r="A41" s="2" t="s">
        <v>61</v>
      </c>
      <c r="B41" s="2" t="s">
        <v>54</v>
      </c>
      <c r="G41" s="133">
        <f>G37*0.1</f>
        <v>0</v>
      </c>
    </row>
    <row r="42" spans="1:7" ht="12.75">
      <c r="A42" s="2" t="s">
        <v>62</v>
      </c>
      <c r="B42" s="2" t="s">
        <v>55</v>
      </c>
      <c r="G42" s="133">
        <f>G37*0.1</f>
        <v>0</v>
      </c>
    </row>
    <row r="43" spans="1:7" ht="12.75">
      <c r="A43" s="2" t="s">
        <v>63</v>
      </c>
      <c r="B43" s="2" t="s">
        <v>56</v>
      </c>
      <c r="G43" s="133">
        <f>G37*0.1</f>
        <v>0</v>
      </c>
    </row>
    <row r="44" spans="1:7" ht="12.75">
      <c r="A44" s="2" t="s">
        <v>64</v>
      </c>
      <c r="B44" s="2" t="s">
        <v>57</v>
      </c>
      <c r="C44" s="2"/>
      <c r="G44" s="133">
        <f>G37*0.25</f>
        <v>0</v>
      </c>
    </row>
    <row r="45" spans="2:7" ht="12.75">
      <c r="B45" s="2"/>
      <c r="C45" s="2"/>
      <c r="G45" s="133"/>
    </row>
    <row r="46" spans="2:7" ht="12.75">
      <c r="B46" s="2"/>
      <c r="C46" s="2"/>
      <c r="G46" s="133"/>
    </row>
    <row r="47" spans="1:7" ht="12.75">
      <c r="A47" s="6" t="s">
        <v>49</v>
      </c>
      <c r="E47" s="21" t="s">
        <v>69</v>
      </c>
      <c r="G47" s="132">
        <v>0</v>
      </c>
    </row>
    <row r="48" spans="1:7" ht="12.75">
      <c r="A48" s="2" t="s">
        <v>58</v>
      </c>
      <c r="B48" s="2" t="s">
        <v>51</v>
      </c>
      <c r="G48" s="133">
        <f>G47*0.25</f>
        <v>0</v>
      </c>
    </row>
    <row r="49" spans="1:7" ht="12.75">
      <c r="A49" s="2" t="s">
        <v>59</v>
      </c>
      <c r="B49" s="2" t="s">
        <v>52</v>
      </c>
      <c r="G49" s="133">
        <f>G47*0.1</f>
        <v>0</v>
      </c>
    </row>
    <row r="50" spans="1:7" ht="12.75">
      <c r="A50" s="2" t="s">
        <v>60</v>
      </c>
      <c r="B50" s="2" t="s">
        <v>53</v>
      </c>
      <c r="G50" s="133">
        <f>G47*0.1</f>
        <v>0</v>
      </c>
    </row>
    <row r="51" spans="1:7" ht="12.75">
      <c r="A51" s="2" t="s">
        <v>61</v>
      </c>
      <c r="B51" s="2" t="s">
        <v>54</v>
      </c>
      <c r="G51" s="133">
        <f>G47*0.1</f>
        <v>0</v>
      </c>
    </row>
    <row r="52" spans="1:7" ht="12.75">
      <c r="A52" s="2" t="s">
        <v>62</v>
      </c>
      <c r="B52" s="2" t="s">
        <v>55</v>
      </c>
      <c r="G52" s="133">
        <f>G47*0.1</f>
        <v>0</v>
      </c>
    </row>
    <row r="53" spans="1:7" ht="12.75">
      <c r="A53" s="2" t="s">
        <v>63</v>
      </c>
      <c r="B53" s="2" t="s">
        <v>56</v>
      </c>
      <c r="G53" s="133">
        <f>G47*0.1</f>
        <v>0</v>
      </c>
    </row>
    <row r="54" spans="1:7" ht="12.75">
      <c r="A54" s="2" t="s">
        <v>64</v>
      </c>
      <c r="B54" s="2" t="s">
        <v>57</v>
      </c>
      <c r="C54" s="2"/>
      <c r="G54" s="133">
        <f>G47*0.25</f>
        <v>0</v>
      </c>
    </row>
    <row r="55" spans="2:7" ht="13.8" thickBot="1">
      <c r="B55" s="2"/>
      <c r="C55" s="2"/>
      <c r="G55" s="133"/>
    </row>
    <row r="56" spans="1:7" s="63" customFormat="1" ht="19.8" thickBot="1">
      <c r="A56" s="60"/>
      <c r="B56" s="61"/>
      <c r="C56" s="61"/>
      <c r="D56" s="61"/>
      <c r="E56" s="62" t="s">
        <v>50</v>
      </c>
      <c r="F56" s="61"/>
      <c r="G56" s="134">
        <f>SUM(G47,G37,G27,G17,G7)</f>
        <v>0</v>
      </c>
    </row>
    <row r="57" spans="1:7" ht="41.4" customHeight="1" thickBot="1">
      <c r="A57" s="58" t="s">
        <v>102</v>
      </c>
      <c r="B57" s="59"/>
      <c r="C57" s="59"/>
      <c r="D57" s="59"/>
      <c r="E57" s="59"/>
      <c r="F57" s="59"/>
      <c r="G57" s="135"/>
    </row>
    <row r="58" spans="1:7" s="6" customFormat="1" ht="12.75">
      <c r="A58" s="6" t="s">
        <v>88</v>
      </c>
      <c r="G58" s="136"/>
    </row>
    <row r="59" s="6" customFormat="1" ht="12.75">
      <c r="G59" s="136"/>
    </row>
    <row r="60" spans="1:7" s="6" customFormat="1" ht="15">
      <c r="A60" s="6" t="s">
        <v>85</v>
      </c>
      <c r="E60" s="73">
        <v>0</v>
      </c>
      <c r="G60" s="136"/>
    </row>
    <row r="61" s="6" customFormat="1" ht="12.75">
      <c r="G61" s="136"/>
    </row>
    <row r="62" spans="1:5" ht="12.75">
      <c r="A62" s="1" t="s">
        <v>1</v>
      </c>
      <c r="B62" s="19" t="s">
        <v>42</v>
      </c>
      <c r="C62" s="19" t="s">
        <v>29</v>
      </c>
      <c r="D62" s="1" t="s">
        <v>41</v>
      </c>
      <c r="E62" s="19" t="s">
        <v>72</v>
      </c>
    </row>
    <row r="63" spans="1:5" ht="12.75">
      <c r="A63" s="16" t="s">
        <v>34</v>
      </c>
      <c r="B63" s="17">
        <v>1200</v>
      </c>
      <c r="C63" s="18">
        <v>200</v>
      </c>
      <c r="D63" s="18">
        <f>B63+C63</f>
        <v>1400</v>
      </c>
      <c r="E63" s="145">
        <f>D63*(E60*0.1)</f>
        <v>0</v>
      </c>
    </row>
    <row r="64" spans="1:5" ht="12.75">
      <c r="A64" s="16" t="s">
        <v>35</v>
      </c>
      <c r="B64" s="17">
        <v>1200</v>
      </c>
      <c r="C64" s="18">
        <v>200</v>
      </c>
      <c r="D64" s="18">
        <f aca="true" t="shared" si="0" ref="D64:D67">B64+C64</f>
        <v>1400</v>
      </c>
      <c r="E64" s="145">
        <f>D64*(E60*0.1)</f>
        <v>0</v>
      </c>
    </row>
    <row r="65" spans="1:5" ht="12.75">
      <c r="A65" s="16" t="s">
        <v>36</v>
      </c>
      <c r="B65" s="17">
        <v>1200</v>
      </c>
      <c r="C65" s="18">
        <v>200</v>
      </c>
      <c r="D65" s="18">
        <f t="shared" si="0"/>
        <v>1400</v>
      </c>
      <c r="E65" s="145">
        <f>D65*(E60*0.1)</f>
        <v>0</v>
      </c>
    </row>
    <row r="66" spans="1:5" ht="12.75">
      <c r="A66" s="16" t="s">
        <v>37</v>
      </c>
      <c r="B66" s="17">
        <v>1200</v>
      </c>
      <c r="C66" s="18">
        <v>200</v>
      </c>
      <c r="D66" s="18">
        <f t="shared" si="0"/>
        <v>1400</v>
      </c>
      <c r="E66" s="145">
        <f>D66*(E60*0.1)</f>
        <v>0</v>
      </c>
    </row>
    <row r="67" spans="1:5" ht="12.75">
      <c r="A67" s="16" t="s">
        <v>38</v>
      </c>
      <c r="B67" s="17">
        <v>1200</v>
      </c>
      <c r="C67" s="18">
        <v>200</v>
      </c>
      <c r="D67" s="18">
        <f t="shared" si="0"/>
        <v>1400</v>
      </c>
      <c r="E67" s="145">
        <f>D67*(E60*0.1)</f>
        <v>0</v>
      </c>
    </row>
    <row r="68" spans="1:5" ht="12.75">
      <c r="A68" s="16" t="s">
        <v>126</v>
      </c>
      <c r="B68" s="45" t="s">
        <v>14</v>
      </c>
      <c r="C68" s="46" t="s">
        <v>14</v>
      </c>
      <c r="D68" s="47" t="s">
        <v>14</v>
      </c>
      <c r="E68" s="47"/>
    </row>
    <row r="69" spans="1:5" ht="12.75">
      <c r="A69" s="16" t="s">
        <v>127</v>
      </c>
      <c r="B69" s="45" t="s">
        <v>14</v>
      </c>
      <c r="C69" s="46" t="s">
        <v>14</v>
      </c>
      <c r="D69" s="47" t="s">
        <v>14</v>
      </c>
      <c r="E69" s="47" t="s">
        <v>14</v>
      </c>
    </row>
    <row r="70" spans="1:5" ht="12.75">
      <c r="A70" s="16" t="s">
        <v>128</v>
      </c>
      <c r="B70" s="45" t="s">
        <v>14</v>
      </c>
      <c r="C70" s="46" t="s">
        <v>14</v>
      </c>
      <c r="D70" s="47" t="s">
        <v>14</v>
      </c>
      <c r="E70" s="47" t="s">
        <v>14</v>
      </c>
    </row>
    <row r="71" spans="1:5" ht="12.75">
      <c r="A71" s="16" t="s">
        <v>129</v>
      </c>
      <c r="B71" s="45" t="s">
        <v>14</v>
      </c>
      <c r="C71" s="46" t="s">
        <v>14</v>
      </c>
      <c r="D71" s="47" t="s">
        <v>14</v>
      </c>
      <c r="E71" s="47" t="s">
        <v>14</v>
      </c>
    </row>
    <row r="72" spans="1:5" ht="12.75">
      <c r="A72" s="16" t="s">
        <v>130</v>
      </c>
      <c r="B72" s="45" t="s">
        <v>14</v>
      </c>
      <c r="C72" s="48" t="s">
        <v>14</v>
      </c>
      <c r="D72" s="49" t="s">
        <v>14</v>
      </c>
      <c r="E72" s="49" t="s">
        <v>14</v>
      </c>
    </row>
    <row r="73" spans="1:7" ht="12.75">
      <c r="A73" s="54"/>
      <c r="B73" s="55"/>
      <c r="C73" s="56"/>
      <c r="D73" s="57" t="s">
        <v>131</v>
      </c>
      <c r="E73" s="146">
        <f>SUM(E63:E67)</f>
        <v>0</v>
      </c>
      <c r="F73" s="51"/>
      <c r="G73" s="137"/>
    </row>
    <row r="74" spans="1:5" ht="12.75">
      <c r="A74" s="122" t="s">
        <v>73</v>
      </c>
      <c r="B74" s="123"/>
      <c r="C74" s="123"/>
      <c r="D74" s="123"/>
      <c r="E74" s="123"/>
    </row>
    <row r="75" spans="1:5" ht="12.75">
      <c r="A75" s="70" t="s">
        <v>30</v>
      </c>
      <c r="B75" s="71"/>
      <c r="C75" s="71"/>
      <c r="D75" s="71"/>
      <c r="E75" s="71"/>
    </row>
    <row r="76" spans="1:3" ht="12.75">
      <c r="A76" s="22" t="s">
        <v>71</v>
      </c>
      <c r="B76" s="8"/>
      <c r="C76" s="8"/>
    </row>
    <row r="78" spans="1:7" s="25" customFormat="1" ht="12.75">
      <c r="A78" s="28" t="s">
        <v>74</v>
      </c>
      <c r="F78" s="30" t="s">
        <v>86</v>
      </c>
      <c r="G78" s="138"/>
    </row>
    <row r="79" spans="1:7" s="25" customFormat="1" ht="12.75">
      <c r="A79" s="24" t="s">
        <v>76</v>
      </c>
      <c r="E79" s="50"/>
      <c r="G79" s="138"/>
    </row>
    <row r="80" spans="1:7" s="25" customFormat="1" ht="12.75">
      <c r="A80" s="24" t="s">
        <v>75</v>
      </c>
      <c r="E80" s="50"/>
      <c r="G80" s="138"/>
    </row>
    <row r="81" spans="1:7" s="25" customFormat="1" ht="26.4" customHeight="1">
      <c r="A81" s="111" t="s">
        <v>135</v>
      </c>
      <c r="B81" s="111"/>
      <c r="C81" s="111"/>
      <c r="D81" s="111"/>
      <c r="E81" s="75">
        <v>0</v>
      </c>
      <c r="F81" s="27" t="s">
        <v>78</v>
      </c>
      <c r="G81" s="138">
        <f>E81*60</f>
        <v>0</v>
      </c>
    </row>
    <row r="82" spans="1:7" s="25" customFormat="1" ht="12.75">
      <c r="A82" s="24" t="s">
        <v>136</v>
      </c>
      <c r="B82" s="26"/>
      <c r="E82" s="75">
        <v>0</v>
      </c>
      <c r="F82" s="27" t="s">
        <v>78</v>
      </c>
      <c r="G82" s="138">
        <f>E82*60</f>
        <v>0</v>
      </c>
    </row>
    <row r="83" s="23" customFormat="1" ht="12.75">
      <c r="G83" s="139"/>
    </row>
    <row r="84" spans="1:7" s="63" customFormat="1" ht="15.6">
      <c r="A84" s="64"/>
      <c r="B84" s="64"/>
      <c r="C84" s="64"/>
      <c r="D84" s="64"/>
      <c r="E84" s="65" t="s">
        <v>77</v>
      </c>
      <c r="F84" s="64"/>
      <c r="G84" s="140">
        <f>SUM(E73,G81,G82)</f>
        <v>0</v>
      </c>
    </row>
    <row r="85" spans="1:7" s="6" customFormat="1" ht="12.75">
      <c r="A85" s="6" t="s">
        <v>94</v>
      </c>
      <c r="G85" s="136"/>
    </row>
    <row r="86" s="6" customFormat="1" ht="12.75">
      <c r="G86" s="136"/>
    </row>
    <row r="87" spans="1:7" s="2" customFormat="1" ht="12.75">
      <c r="A87" s="6" t="s">
        <v>144</v>
      </c>
      <c r="E87" s="147">
        <v>0</v>
      </c>
      <c r="G87" s="141"/>
    </row>
    <row r="88" spans="1:7" s="2" customFormat="1" ht="12.75">
      <c r="A88" s="2" t="s">
        <v>148</v>
      </c>
      <c r="E88" s="33">
        <v>150000</v>
      </c>
      <c r="F88" s="2" t="s">
        <v>89</v>
      </c>
      <c r="G88" s="141"/>
    </row>
    <row r="89" spans="1:7" s="2" customFormat="1" ht="12.75">
      <c r="A89" s="2" t="s">
        <v>90</v>
      </c>
      <c r="E89" s="33">
        <v>60</v>
      </c>
      <c r="F89" s="2" t="s">
        <v>91</v>
      </c>
      <c r="G89" s="141">
        <f>E87*E88*E89</f>
        <v>0</v>
      </c>
    </row>
    <row r="90" spans="5:7" s="6" customFormat="1" ht="12.75">
      <c r="E90" s="32"/>
      <c r="G90" s="136"/>
    </row>
    <row r="91" spans="1:7" s="6" customFormat="1" ht="12.75">
      <c r="A91" s="6" t="s">
        <v>145</v>
      </c>
      <c r="E91" s="147">
        <v>0</v>
      </c>
      <c r="G91" s="136"/>
    </row>
    <row r="92" spans="1:7" s="2" customFormat="1" ht="12.75">
      <c r="A92" s="2" t="s">
        <v>146</v>
      </c>
      <c r="E92" s="33">
        <v>15000</v>
      </c>
      <c r="F92" s="2" t="s">
        <v>89</v>
      </c>
      <c r="G92" s="141"/>
    </row>
    <row r="93" spans="1:7" s="2" customFormat="1" ht="12.75">
      <c r="A93" s="2" t="s">
        <v>90</v>
      </c>
      <c r="E93" s="33">
        <v>60</v>
      </c>
      <c r="F93" s="2" t="s">
        <v>91</v>
      </c>
      <c r="G93" s="141">
        <f>E91*E92*E93</f>
        <v>0</v>
      </c>
    </row>
    <row r="94" spans="5:7" s="6" customFormat="1" ht="12.75">
      <c r="E94" s="32"/>
      <c r="G94" s="136"/>
    </row>
    <row r="95" spans="1:7" s="6" customFormat="1" ht="12.75">
      <c r="A95" s="28" t="s">
        <v>24</v>
      </c>
      <c r="G95" s="136"/>
    </row>
    <row r="96" spans="1:7" s="2" customFormat="1" ht="12.75">
      <c r="A96" s="24" t="s">
        <v>137</v>
      </c>
      <c r="B96" s="26"/>
      <c r="C96" s="25"/>
      <c r="D96" s="25"/>
      <c r="E96" s="147">
        <v>0</v>
      </c>
      <c r="F96" s="29"/>
      <c r="G96" s="141">
        <f>E96*60</f>
        <v>0</v>
      </c>
    </row>
    <row r="97" spans="4:7" s="6" customFormat="1" ht="12.75">
      <c r="D97" s="6" t="s">
        <v>14</v>
      </c>
      <c r="E97" s="32"/>
      <c r="G97" s="136"/>
    </row>
    <row r="98" spans="1:7" s="63" customFormat="1" ht="19.2">
      <c r="A98" s="66"/>
      <c r="B98" s="66"/>
      <c r="C98" s="66"/>
      <c r="D98" s="66"/>
      <c r="E98" s="67" t="s">
        <v>93</v>
      </c>
      <c r="F98" s="66"/>
      <c r="G98" s="142">
        <f>SUM(G89,G93,G96)</f>
        <v>0</v>
      </c>
    </row>
    <row r="99" spans="1:5" ht="12.75">
      <c r="A99" s="6" t="s">
        <v>98</v>
      </c>
      <c r="E99" s="21"/>
    </row>
    <row r="101" spans="1:7" s="6" customFormat="1" ht="12.75">
      <c r="A101" s="6" t="s">
        <v>147</v>
      </c>
      <c r="E101" s="147">
        <v>0</v>
      </c>
      <c r="F101" s="29"/>
      <c r="G101" s="141">
        <f>E101*60</f>
        <v>0</v>
      </c>
    </row>
    <row r="102" spans="1:5" ht="12.75">
      <c r="A102" s="72"/>
      <c r="B102" s="71"/>
      <c r="C102" s="71"/>
      <c r="D102" s="71"/>
      <c r="E102" s="71"/>
    </row>
    <row r="103" ht="12.75">
      <c r="A103" s="34" t="s">
        <v>92</v>
      </c>
    </row>
    <row r="104" spans="1:7" s="2" customFormat="1" ht="12.75">
      <c r="A104" s="24" t="s">
        <v>138</v>
      </c>
      <c r="B104" s="26"/>
      <c r="C104" s="25"/>
      <c r="D104" s="25"/>
      <c r="E104" s="147">
        <v>0</v>
      </c>
      <c r="F104" s="29"/>
      <c r="G104" s="141">
        <f>E104*60</f>
        <v>0</v>
      </c>
    </row>
    <row r="106" spans="1:7" s="63" customFormat="1" ht="15.6">
      <c r="A106" s="66"/>
      <c r="B106" s="66"/>
      <c r="C106" s="66"/>
      <c r="D106" s="66"/>
      <c r="E106" s="67" t="s">
        <v>99</v>
      </c>
      <c r="F106" s="66"/>
      <c r="G106" s="143">
        <f>SUM(G101,G104)</f>
        <v>0</v>
      </c>
    </row>
    <row r="107" spans="1:7" s="6" customFormat="1" ht="12.75">
      <c r="A107" s="6" t="s">
        <v>95</v>
      </c>
      <c r="G107" s="136"/>
    </row>
    <row r="108" s="6" customFormat="1" ht="12.75">
      <c r="G108" s="136"/>
    </row>
    <row r="109" spans="1:7" s="6" customFormat="1" ht="12.75">
      <c r="A109" s="6" t="s">
        <v>147</v>
      </c>
      <c r="E109" s="147">
        <v>0</v>
      </c>
      <c r="F109" s="29"/>
      <c r="G109" s="141">
        <f>E109*60</f>
        <v>0</v>
      </c>
    </row>
    <row r="110" spans="1:5" ht="12.75">
      <c r="A110" s="72"/>
      <c r="B110" s="71"/>
      <c r="C110" s="71"/>
      <c r="D110" s="71"/>
      <c r="E110" s="71"/>
    </row>
    <row r="111" ht="12.75">
      <c r="A111" s="34" t="s">
        <v>92</v>
      </c>
    </row>
    <row r="112" spans="1:7" s="2" customFormat="1" ht="12.75">
      <c r="A112" s="24" t="s">
        <v>139</v>
      </c>
      <c r="B112" s="26"/>
      <c r="C112" s="25"/>
      <c r="D112" s="25"/>
      <c r="E112" s="147">
        <v>0</v>
      </c>
      <c r="F112" s="29"/>
      <c r="G112" s="141">
        <f>E112*60</f>
        <v>0</v>
      </c>
    </row>
    <row r="114" spans="1:7" s="63" customFormat="1" ht="19.2">
      <c r="A114" s="68"/>
      <c r="B114" s="68"/>
      <c r="C114" s="68"/>
      <c r="D114" s="68"/>
      <c r="E114" s="67" t="s">
        <v>87</v>
      </c>
      <c r="F114" s="68"/>
      <c r="G114" s="142">
        <f>SUM(G109,G112)</f>
        <v>0</v>
      </c>
    </row>
    <row r="115" spans="1:7" s="6" customFormat="1" ht="12.75">
      <c r="A115" s="6" t="s">
        <v>96</v>
      </c>
      <c r="C115" s="6" t="s">
        <v>14</v>
      </c>
      <c r="G115" s="136"/>
    </row>
    <row r="117" spans="1:7" s="6" customFormat="1" ht="12.75">
      <c r="A117" s="6" t="s">
        <v>147</v>
      </c>
      <c r="E117" s="147">
        <v>0</v>
      </c>
      <c r="F117" s="29"/>
      <c r="G117" s="141">
        <f>E117*60</f>
        <v>0</v>
      </c>
    </row>
    <row r="118" spans="1:5" ht="12.75">
      <c r="A118" s="72"/>
      <c r="B118" s="71"/>
      <c r="C118" s="71"/>
      <c r="D118" s="71"/>
      <c r="E118" s="71"/>
    </row>
    <row r="119" ht="12.75">
      <c r="A119" s="34" t="s">
        <v>92</v>
      </c>
    </row>
    <row r="120" spans="1:7" s="2" customFormat="1" ht="12.75">
      <c r="A120" s="24" t="s">
        <v>140</v>
      </c>
      <c r="B120" s="26"/>
      <c r="C120" s="25"/>
      <c r="D120" s="25"/>
      <c r="E120" s="147">
        <v>0</v>
      </c>
      <c r="F120" s="29"/>
      <c r="G120" s="141">
        <f>E120*60</f>
        <v>0</v>
      </c>
    </row>
    <row r="121" ht="12.75">
      <c r="E121" s="148"/>
    </row>
    <row r="122" spans="1:7" s="63" customFormat="1" ht="19.2">
      <c r="A122" s="66"/>
      <c r="B122" s="66"/>
      <c r="C122" s="66"/>
      <c r="D122" s="66"/>
      <c r="E122" s="149" t="s">
        <v>97</v>
      </c>
      <c r="F122" s="66"/>
      <c r="G122" s="144">
        <f>SUM(G117,G120)</f>
        <v>0</v>
      </c>
    </row>
    <row r="124" spans="1:7" s="63" customFormat="1" ht="25.2" customHeight="1">
      <c r="A124" s="69"/>
      <c r="B124" s="69"/>
      <c r="C124" s="69"/>
      <c r="D124" s="115" t="s">
        <v>132</v>
      </c>
      <c r="E124" s="115"/>
      <c r="F124" s="116">
        <f>SUM(G122,G114,G106,G98,G84)</f>
        <v>0</v>
      </c>
      <c r="G124" s="117"/>
    </row>
    <row r="125" spans="1:5" ht="13.8" thickBot="1">
      <c r="A125" s="70"/>
      <c r="B125" s="71"/>
      <c r="C125" s="71"/>
      <c r="D125" s="71"/>
      <c r="E125" s="71"/>
    </row>
    <row r="126" spans="1:7" ht="34.95" customHeight="1" thickBot="1">
      <c r="A126" s="52"/>
      <c r="B126" s="53"/>
      <c r="C126" s="108" t="s">
        <v>133</v>
      </c>
      <c r="D126" s="108"/>
      <c r="E126" s="108"/>
      <c r="F126" s="118">
        <f>SUM(G56,G84,G98,G106,G114,G122)</f>
        <v>0</v>
      </c>
      <c r="G126" s="119"/>
    </row>
    <row r="127" ht="13.8" thickBot="1"/>
    <row r="128" spans="1:7" s="31" customFormat="1" ht="40.95" customHeight="1" thickBot="1">
      <c r="A128" s="112" t="s">
        <v>134</v>
      </c>
      <c r="B128" s="113"/>
      <c r="C128" s="113"/>
      <c r="D128" s="113"/>
      <c r="E128" s="113"/>
      <c r="F128" s="113"/>
      <c r="G128" s="114"/>
    </row>
    <row r="129" spans="1:7" s="25" customFormat="1" ht="38.4" customHeight="1">
      <c r="A129" s="107" t="s">
        <v>100</v>
      </c>
      <c r="B129" s="107"/>
      <c r="C129" s="107"/>
      <c r="D129" s="107"/>
      <c r="E129" s="107"/>
      <c r="F129" s="107"/>
      <c r="G129" s="107"/>
    </row>
    <row r="130" spans="1:7" s="31" customFormat="1" ht="15" customHeight="1">
      <c r="A130" s="28" t="s">
        <v>25</v>
      </c>
      <c r="E130" s="74">
        <v>0</v>
      </c>
      <c r="F130" s="25" t="s">
        <v>28</v>
      </c>
      <c r="G130" s="138"/>
    </row>
    <row r="131" spans="1:7" s="31" customFormat="1" ht="15" customHeight="1">
      <c r="A131" s="28" t="s">
        <v>26</v>
      </c>
      <c r="E131" s="74">
        <v>0</v>
      </c>
      <c r="F131" s="25" t="s">
        <v>28</v>
      </c>
      <c r="G131" s="138"/>
    </row>
    <row r="132" spans="1:7" s="31" customFormat="1" ht="15" customHeight="1">
      <c r="A132" s="28" t="s">
        <v>27</v>
      </c>
      <c r="E132" s="74">
        <v>0</v>
      </c>
      <c r="F132" s="25" t="s">
        <v>28</v>
      </c>
      <c r="G132" s="138"/>
    </row>
    <row r="134" spans="1:7" ht="27" customHeight="1">
      <c r="A134" s="109" t="s">
        <v>143</v>
      </c>
      <c r="B134" s="109"/>
      <c r="C134" s="109"/>
      <c r="D134" s="109"/>
      <c r="E134" s="109"/>
      <c r="F134" s="109"/>
      <c r="G134" s="109"/>
    </row>
  </sheetData>
  <sheetProtection password="C655" sheet="1" objects="1" scenarios="1" formatColumns="0" formatRows="0"/>
  <mergeCells count="13">
    <mergeCell ref="A129:G129"/>
    <mergeCell ref="C126:E126"/>
    <mergeCell ref="A134:G134"/>
    <mergeCell ref="A1:G1"/>
    <mergeCell ref="A2:G2"/>
    <mergeCell ref="A81:D81"/>
    <mergeCell ref="A128:G128"/>
    <mergeCell ref="D124:E124"/>
    <mergeCell ref="F124:G124"/>
    <mergeCell ref="F126:G126"/>
    <mergeCell ref="A4:B4"/>
    <mergeCell ref="C4:E4"/>
    <mergeCell ref="A74:E74"/>
  </mergeCells>
  <printOptions/>
  <pageMargins left="0.25" right="0.25" top="1" bottom="1" header="0.5" footer="0.5"/>
  <pageSetup fitToHeight="5" horizontalDpi="600" verticalDpi="600" orientation="portrait" scale="61" r:id="rId1"/>
  <headerFooter alignWithMargins="0">
    <oddHeader>&amp;LRFP 6100024372</oddHeader>
    <oddFooter>&amp;C&amp;P of &amp;N</oddFooter>
  </headerFooter>
  <rowBreaks count="2" manualBreakCount="2">
    <brk id="56" max="16383" man="1"/>
    <brk id="1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75" zoomScaleNormal="75" workbookViewId="0" topLeftCell="A1">
      <selection activeCell="D31" sqref="D31"/>
    </sheetView>
  </sheetViews>
  <sheetFormatPr defaultColWidth="9.140625" defaultRowHeight="12.75"/>
  <cols>
    <col min="1" max="1" width="18.7109375" style="0" customWidth="1"/>
    <col min="2" max="2" width="15.140625" style="0" customWidth="1"/>
  </cols>
  <sheetData>
    <row r="1" spans="1:14" s="10" customFormat="1" ht="52.8">
      <c r="A1" s="10" t="s">
        <v>4</v>
      </c>
      <c r="B1" s="10" t="s">
        <v>18</v>
      </c>
      <c r="C1" s="10" t="s">
        <v>5</v>
      </c>
      <c r="D1" s="10" t="s">
        <v>6</v>
      </c>
      <c r="E1" s="10" t="s">
        <v>7</v>
      </c>
      <c r="F1" s="10" t="s">
        <v>8</v>
      </c>
      <c r="G1" s="10" t="s">
        <v>9</v>
      </c>
      <c r="H1" s="10" t="s">
        <v>10</v>
      </c>
      <c r="I1" s="10" t="s">
        <v>11</v>
      </c>
      <c r="J1" s="10" t="s">
        <v>12</v>
      </c>
      <c r="K1" s="10" t="s">
        <v>13</v>
      </c>
      <c r="L1" s="10" t="s">
        <v>31</v>
      </c>
      <c r="M1" s="10" t="s">
        <v>32</v>
      </c>
      <c r="N1" s="10" t="s">
        <v>33</v>
      </c>
    </row>
    <row r="2" s="10" customFormat="1" ht="12.75"/>
    <row r="3" spans="1:14" ht="12.75">
      <c r="A3" s="9" t="s">
        <v>16</v>
      </c>
      <c r="B3" s="12"/>
      <c r="C3" s="11"/>
      <c r="D3" s="11"/>
      <c r="E3" s="11"/>
      <c r="F3" s="11"/>
      <c r="G3" s="11"/>
      <c r="H3" s="11"/>
      <c r="I3" s="11"/>
      <c r="J3" s="11"/>
      <c r="K3" s="11"/>
      <c r="L3" s="11"/>
      <c r="M3" s="11"/>
      <c r="N3" s="11"/>
    </row>
    <row r="4" s="10" customFormat="1" ht="12.75"/>
    <row r="5" spans="1:14" ht="12.75">
      <c r="A5" s="9" t="s">
        <v>3</v>
      </c>
      <c r="B5" s="20" t="s">
        <v>14</v>
      </c>
      <c r="C5" s="11"/>
      <c r="D5" s="11"/>
      <c r="E5" s="11"/>
      <c r="F5" s="11"/>
      <c r="G5" s="11"/>
      <c r="H5" s="11"/>
      <c r="I5" s="11"/>
      <c r="J5" s="11"/>
      <c r="K5" s="11"/>
      <c r="L5" s="11"/>
      <c r="M5" s="11"/>
      <c r="N5" s="11"/>
    </row>
    <row r="7" spans="1:14" ht="12.75">
      <c r="A7" s="9" t="s">
        <v>2</v>
      </c>
      <c r="B7" s="12"/>
      <c r="C7" s="11"/>
      <c r="D7" s="11"/>
      <c r="E7" s="11"/>
      <c r="F7" s="11"/>
      <c r="G7" s="11"/>
      <c r="H7" s="11"/>
      <c r="I7" s="11"/>
      <c r="J7" s="11"/>
      <c r="K7" s="11"/>
      <c r="L7" s="11"/>
      <c r="M7" s="11"/>
      <c r="N7" s="11"/>
    </row>
    <row r="9" spans="1:14" ht="12.75">
      <c r="A9" s="9" t="s">
        <v>19</v>
      </c>
      <c r="B9" s="12"/>
      <c r="C9" s="11"/>
      <c r="D9" s="11"/>
      <c r="E9" s="11"/>
      <c r="F9" s="11"/>
      <c r="G9" s="11"/>
      <c r="H9" s="11"/>
      <c r="I9" s="11"/>
      <c r="J9" s="11"/>
      <c r="K9" s="11"/>
      <c r="L9" s="11"/>
      <c r="M9" s="11"/>
      <c r="N9" s="11"/>
    </row>
    <row r="12" spans="1:14" ht="12.75">
      <c r="A12" s="9" t="s">
        <v>15</v>
      </c>
      <c r="B12" s="12"/>
      <c r="C12" s="13"/>
      <c r="D12" s="13"/>
      <c r="E12" s="13"/>
      <c r="F12" s="13"/>
      <c r="G12" s="13"/>
      <c r="H12" s="13"/>
      <c r="I12" s="13"/>
      <c r="J12" s="13"/>
      <c r="K12" s="13"/>
      <c r="L12" s="13"/>
      <c r="M12" s="13"/>
      <c r="N12" s="11"/>
    </row>
    <row r="14" spans="1:14" ht="12.75">
      <c r="A14" s="9" t="s">
        <v>17</v>
      </c>
      <c r="B14" s="12"/>
      <c r="C14" s="12"/>
      <c r="D14" s="12"/>
      <c r="E14" s="12"/>
      <c r="F14" s="12"/>
      <c r="G14" s="12"/>
      <c r="H14" s="12"/>
      <c r="I14" s="12"/>
      <c r="J14" s="12"/>
      <c r="K14" s="12"/>
      <c r="L14" s="12"/>
      <c r="M14" s="12"/>
      <c r="N14" s="11"/>
    </row>
    <row r="19" spans="1:2" ht="12.75">
      <c r="A19" s="12"/>
      <c r="B19" t="s">
        <v>21</v>
      </c>
    </row>
    <row r="21" spans="1:2" ht="12.75">
      <c r="A21" s="11"/>
      <c r="B21" t="s">
        <v>20</v>
      </c>
    </row>
    <row r="23" spans="1:2" ht="12.75">
      <c r="A23" s="14" t="s">
        <v>14</v>
      </c>
      <c r="B23" t="s">
        <v>22</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Insurance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Ranga N Tadavarthy</dc:creator>
  <cp:keywords/>
  <dc:description/>
  <cp:lastModifiedBy>Habowski, Jennifer</cp:lastModifiedBy>
  <cp:lastPrinted>2014-03-13T13:03:00Z</cp:lastPrinted>
  <dcterms:created xsi:type="dcterms:W3CDTF">2008-07-25T14:13:21Z</dcterms:created>
  <dcterms:modified xsi:type="dcterms:W3CDTF">2014-04-18T14:20:49Z</dcterms:modified>
  <cp:category/>
  <cp:version/>
  <cp:contentType/>
  <cp:contentStatus/>
</cp:coreProperties>
</file>